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codeName="ThisWorkbook" defaultThemeVersion="124226"/>
  <xr:revisionPtr revIDLastSave="0" documentId="8_{8C07FF6F-791D-4397-A74A-077BF39D4C84}" xr6:coauthVersionLast="47" xr6:coauthVersionMax="47" xr10:uidLastSave="{00000000-0000-0000-0000-000000000000}"/>
  <bookViews>
    <workbookView xWindow="-120" yWindow="-120" windowWidth="24240" windowHeight="13140" tabRatio="601" firstSheet="6" activeTab="6" xr2:uid="{00000000-000D-0000-FFFF-FFFF00000000}"/>
  </bookViews>
  <sheets>
    <sheet name="ABRIL 2017" sheetId="4" state="hidden" r:id="rId1"/>
    <sheet name="BCE GENERAL ENERO 2018)" sheetId="16" state="hidden" r:id="rId2"/>
    <sheet name="ESTADOS RESULT. ENERO 2018" sheetId="21" state="hidden" r:id="rId3"/>
    <sheet name="BCE GENERAL FEBRERO 2018" sheetId="20" state="hidden" r:id="rId4"/>
    <sheet name="ESTADOS RESULT. FEBRERO 2018" sheetId="18" state="hidden" r:id="rId5"/>
    <sheet name="BCE GENERAL MARZO 2018 (2)" sheetId="24" state="hidden" r:id="rId6"/>
    <sheet name="CUENTAS POR PAGAR PROVEEDORES E" sheetId="60" r:id="rId7"/>
  </sheets>
  <definedNames>
    <definedName name="_xlnm._FilterDatabase" localSheetId="6" hidden="1">'CUENTAS POR PAGAR PROVEEDORES E'!$A$8:$M$262</definedName>
    <definedName name="_xlnm.Print_Area" localSheetId="6">'CUENTAS POR PAGAR PROVEEDORES E'!$A$1:$M$267</definedName>
    <definedName name="_xlnm.Print_Titles" localSheetId="6">'CUENTAS POR PAGAR PROVEEDORES E'!$3:$8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9" i="60" l="1"/>
  <c r="H258" i="60"/>
  <c r="H257" i="60"/>
  <c r="H254" i="60"/>
  <c r="H256" i="60"/>
  <c r="H255" i="60"/>
  <c r="H252" i="60"/>
  <c r="H251" i="60"/>
  <c r="H250" i="60"/>
  <c r="H253" i="60"/>
  <c r="H249" i="60"/>
  <c r="H248" i="60"/>
  <c r="H247" i="60"/>
  <c r="H246" i="60"/>
  <c r="H245" i="60"/>
  <c r="H244" i="60"/>
  <c r="H243" i="60"/>
  <c r="H201" i="60"/>
  <c r="H197" i="60"/>
  <c r="H240" i="60"/>
  <c r="H239" i="60"/>
  <c r="H214" i="60"/>
  <c r="H241" i="60"/>
  <c r="H237" i="60"/>
  <c r="H238" i="60"/>
  <c r="H202" i="60"/>
  <c r="H235" i="60"/>
  <c r="H234" i="60"/>
  <c r="H236" i="60"/>
  <c r="H233" i="60"/>
  <c r="H203" i="60"/>
  <c r="H232" i="60"/>
  <c r="H219" i="60"/>
  <c r="H231" i="60"/>
  <c r="H217" i="60"/>
  <c r="H221" i="60"/>
  <c r="H218" i="60"/>
  <c r="H224" i="60"/>
  <c r="H223" i="60"/>
  <c r="H220" i="60"/>
  <c r="H230" i="60"/>
  <c r="H229" i="60"/>
  <c r="H225" i="60"/>
  <c r="H228" i="60"/>
  <c r="H227" i="60"/>
  <c r="H226" i="60"/>
  <c r="H222" i="60"/>
  <c r="H204" i="60"/>
  <c r="H87" i="60"/>
  <c r="H207" i="60"/>
  <c r="H209" i="60"/>
  <c r="H206" i="60"/>
  <c r="H208" i="60"/>
  <c r="H213" i="60"/>
  <c r="H216" i="60"/>
  <c r="H215" i="60"/>
  <c r="H210" i="60"/>
  <c r="H212" i="60"/>
  <c r="H205" i="60"/>
  <c r="H199" i="60"/>
  <c r="H198" i="60"/>
  <c r="H200" i="60"/>
  <c r="H196" i="60"/>
  <c r="H195" i="60"/>
  <c r="H194" i="60"/>
  <c r="H193" i="60"/>
  <c r="H192" i="60"/>
  <c r="H191" i="60"/>
  <c r="H190" i="60"/>
  <c r="H189" i="60"/>
  <c r="H188" i="60"/>
  <c r="H187" i="60"/>
  <c r="H185" i="60"/>
  <c r="H186" i="60"/>
  <c r="H184" i="60"/>
  <c r="H146" i="60"/>
  <c r="H183" i="60"/>
  <c r="H167" i="60"/>
  <c r="H166" i="60"/>
  <c r="H165" i="60"/>
  <c r="H164" i="60"/>
  <c r="H163" i="60"/>
  <c r="H149" i="60"/>
  <c r="H162" i="60"/>
  <c r="H161" i="60"/>
  <c r="H160" i="60"/>
  <c r="H159" i="60"/>
  <c r="H158" i="60"/>
  <c r="H157" i="60"/>
  <c r="H156" i="60"/>
  <c r="H155" i="60"/>
  <c r="H154" i="60"/>
  <c r="H153" i="60"/>
  <c r="H152" i="60"/>
  <c r="H151" i="60"/>
  <c r="H150" i="60"/>
  <c r="H168" i="60"/>
  <c r="H175" i="60"/>
  <c r="H174" i="60"/>
  <c r="H173" i="60"/>
  <c r="H172" i="60"/>
  <c r="H171" i="60"/>
  <c r="H148" i="60"/>
  <c r="H170" i="60"/>
  <c r="H169" i="60"/>
  <c r="H182" i="60"/>
  <c r="H181" i="60"/>
  <c r="H180" i="60"/>
  <c r="H179" i="60"/>
  <c r="H178" i="60"/>
  <c r="H177" i="60"/>
  <c r="H176" i="60"/>
  <c r="H147" i="60"/>
  <c r="H145" i="60"/>
  <c r="H144" i="60"/>
  <c r="H143" i="60"/>
  <c r="H142" i="60"/>
  <c r="H138" i="60"/>
  <c r="H141" i="60"/>
  <c r="H140" i="60"/>
  <c r="H139" i="60"/>
  <c r="H137" i="60"/>
  <c r="H135" i="60"/>
  <c r="H136" i="60"/>
  <c r="H132" i="60"/>
  <c r="H134" i="60"/>
  <c r="H133" i="60"/>
  <c r="H131" i="60"/>
  <c r="H129" i="60"/>
  <c r="H126" i="60"/>
  <c r="H127" i="60"/>
  <c r="H130" i="60"/>
  <c r="H242" i="60"/>
  <c r="H124" i="60"/>
  <c r="H123" i="60"/>
  <c r="H125" i="60"/>
  <c r="H117" i="60"/>
  <c r="H113" i="60"/>
  <c r="H120" i="60"/>
  <c r="H114" i="60"/>
  <c r="H115" i="60"/>
  <c r="H112" i="60"/>
  <c r="H122" i="60"/>
  <c r="H9" i="60"/>
  <c r="H116" i="60"/>
  <c r="H118" i="60"/>
  <c r="H119" i="60"/>
  <c r="H107" i="60"/>
  <c r="H106" i="60"/>
  <c r="H108" i="60"/>
  <c r="H104" i="60"/>
  <c r="H109" i="60"/>
  <c r="H102" i="60"/>
  <c r="H101" i="60"/>
  <c r="H103" i="60"/>
  <c r="H92" i="60"/>
  <c r="H91" i="60"/>
  <c r="H93" i="60"/>
  <c r="H90" i="60"/>
  <c r="H100" i="60"/>
  <c r="H99" i="60"/>
  <c r="H98" i="60"/>
  <c r="H97" i="60"/>
  <c r="H96" i="60"/>
  <c r="H95" i="60"/>
  <c r="H94" i="60"/>
  <c r="H88" i="60"/>
  <c r="H89" i="60"/>
  <c r="H86" i="60"/>
  <c r="H85" i="60"/>
  <c r="H84" i="60"/>
  <c r="H83" i="60"/>
  <c r="H82" i="60"/>
  <c r="H81" i="60"/>
  <c r="H80" i="60"/>
  <c r="H78" i="60"/>
  <c r="H111" i="60"/>
  <c r="H70" i="60"/>
  <c r="H73" i="60"/>
  <c r="H71" i="60"/>
  <c r="H74" i="60"/>
  <c r="H72" i="60"/>
  <c r="H69" i="60"/>
  <c r="H105" i="60"/>
  <c r="H77" i="60"/>
  <c r="H76" i="60"/>
  <c r="H67" i="60"/>
  <c r="H68" i="60"/>
  <c r="H66" i="60"/>
  <c r="H59" i="60"/>
  <c r="H60" i="60"/>
  <c r="H110" i="60"/>
  <c r="H57" i="60"/>
  <c r="H62" i="60"/>
  <c r="H61" i="60"/>
  <c r="H64" i="60"/>
  <c r="H58" i="60"/>
  <c r="H56" i="60"/>
  <c r="H63" i="60"/>
  <c r="H55" i="60"/>
  <c r="H51" i="60"/>
  <c r="H52" i="60"/>
  <c r="H50" i="60"/>
  <c r="H53" i="60"/>
  <c r="H54" i="60"/>
  <c r="H49" i="60"/>
  <c r="H45" i="60"/>
  <c r="H47" i="60"/>
  <c r="H44" i="60"/>
  <c r="H46" i="60"/>
  <c r="H211" i="60"/>
  <c r="H40" i="60"/>
  <c r="H41" i="60"/>
  <c r="H42" i="60"/>
  <c r="H43" i="60"/>
  <c r="H39" i="60"/>
  <c r="H30" i="60"/>
  <c r="H35" i="60"/>
  <c r="H25" i="60"/>
  <c r="H34" i="60"/>
  <c r="H29" i="60"/>
  <c r="H28" i="60"/>
  <c r="H37" i="60"/>
  <c r="H31" i="60"/>
  <c r="H38" i="60"/>
  <c r="H36" i="60"/>
  <c r="H26" i="60"/>
  <c r="H27" i="60"/>
  <c r="H33" i="60"/>
  <c r="H32" i="60"/>
  <c r="H24" i="60"/>
  <c r="H23" i="60"/>
  <c r="H48" i="60"/>
  <c r="H22" i="60"/>
  <c r="H21" i="60"/>
  <c r="H10" i="60"/>
  <c r="H16" i="60"/>
  <c r="H14" i="60"/>
  <c r="H15" i="60"/>
  <c r="H13" i="60"/>
  <c r="H12" i="60"/>
  <c r="G128" i="60" l="1"/>
  <c r="H128" i="60" s="1"/>
  <c r="C36" i="24" l="1"/>
  <c r="C25" i="24"/>
  <c r="C31" i="24" s="1"/>
  <c r="C17" i="24"/>
  <c r="C12" i="24"/>
  <c r="C19" i="24" l="1"/>
  <c r="C38" i="24"/>
  <c r="D34" i="21" l="1"/>
  <c r="D24" i="21"/>
  <c r="D14" i="21"/>
  <c r="C36" i="20"/>
  <c r="C25" i="20"/>
  <c r="C31" i="20" s="1"/>
  <c r="C17" i="20"/>
  <c r="C12" i="20"/>
  <c r="D34" i="18"/>
  <c r="D24" i="18"/>
  <c r="D14" i="18"/>
  <c r="C38" i="20" l="1"/>
  <c r="C19" i="20"/>
  <c r="D36" i="18"/>
  <c r="D36" i="21"/>
  <c r="D38" i="21" s="1"/>
  <c r="C37" i="16"/>
  <c r="C26" i="16"/>
  <c r="C32" i="16" s="1"/>
  <c r="C18" i="16"/>
  <c r="C13" i="16"/>
  <c r="C20" i="16" l="1"/>
  <c r="C39" i="16"/>
  <c r="F42" i="4" l="1"/>
  <c r="C37" i="4"/>
  <c r="C29" i="4"/>
  <c r="C30" i="4" s="1"/>
  <c r="C26" i="4"/>
  <c r="C18" i="4"/>
  <c r="C11" i="4"/>
  <c r="C13" i="4" s="1"/>
  <c r="C20" i="4" s="1"/>
  <c r="C32" i="4" l="1"/>
  <c r="C39" i="4" s="1"/>
  <c r="C42" i="4" s="1"/>
  <c r="H17" i="60" l="1"/>
  <c r="H79" i="60"/>
  <c r="H19" i="60"/>
  <c r="H75" i="60"/>
  <c r="H65" i="60"/>
  <c r="H18" i="60"/>
  <c r="H11" i="60"/>
  <c r="I260" i="60"/>
  <c r="H20" i="60"/>
  <c r="H121" i="60"/>
</calcChain>
</file>

<file path=xl/sharedStrings.xml><?xml version="1.0" encoding="utf-8"?>
<sst xmlns="http://schemas.openxmlformats.org/spreadsheetml/2006/main" count="2039" uniqueCount="1080">
  <si>
    <t xml:space="preserve">ACTIVOS </t>
  </si>
  <si>
    <t>ACTIVOS CORRIENTES</t>
  </si>
  <si>
    <t>TOTAL DE ACTIVOS CORRIENTES</t>
  </si>
  <si>
    <t>ACTIVOS NO CORRIENTES</t>
  </si>
  <si>
    <t>TOTAL DE ACTIVOS NO CORRIENTES</t>
  </si>
  <si>
    <t>TOTAL DE ACTIVOS</t>
  </si>
  <si>
    <t>PASIVOS</t>
  </si>
  <si>
    <t>PASIVOS CORRIENTES</t>
  </si>
  <si>
    <t>CUENTAS POR PAGAR A CORTO PLAZO</t>
  </si>
  <si>
    <t>DEDUCIONES Y ACUMULACIONES POR PAGAR</t>
  </si>
  <si>
    <t>TOTAL PASIVOS CORRIENTES</t>
  </si>
  <si>
    <t>PASIVOS NO CORRIENTES</t>
  </si>
  <si>
    <t>PRESTAMOS INTERNOS A PAGAR A LARGO PLAZO</t>
  </si>
  <si>
    <t>TOTAL PASIVO NO CORRIENTES</t>
  </si>
  <si>
    <t>TOTAL DE PASIVOS</t>
  </si>
  <si>
    <t>PATRIMONIO</t>
  </si>
  <si>
    <t xml:space="preserve">RESULTADOS NETO DEL EJERCICIO </t>
  </si>
  <si>
    <t>TOTAL PATRIMONIO NETO</t>
  </si>
  <si>
    <t>TOTAL PASIVO Y PATRIMONIO</t>
  </si>
  <si>
    <t>BALANCE GENERAL</t>
  </si>
  <si>
    <t>(VALORES EN RD$)</t>
  </si>
  <si>
    <t>AL 31 DE ABRIL DEL AÑO 2017</t>
  </si>
  <si>
    <t>CUENTAS Y DOCUMENTOS POR COBRAR A CORTO PLAZO</t>
  </si>
  <si>
    <t>EXISTENCIAS DE BIENES DE CONSUMO</t>
  </si>
  <si>
    <t>DISPONIBILIDAD EN CAJA Y  BANCOS</t>
  </si>
  <si>
    <t>BIENES DE USO (ACTIVOS NO FINANCIEROS)</t>
  </si>
  <si>
    <t>OTROS ACTIVOS NO CORRIENTES</t>
  </si>
  <si>
    <t>INGRESOS CORRIENTES</t>
  </si>
  <si>
    <t>INGRESOS NO TRIBUTARIOS</t>
  </si>
  <si>
    <t>TOTAL DE INGRESOS</t>
  </si>
  <si>
    <t>MENOS:</t>
  </si>
  <si>
    <t>COSTOS</t>
  </si>
  <si>
    <t>COSTOS FABRICACION DE BILLETES</t>
  </si>
  <si>
    <t>COSTOS PREMIOS DE BILLETES</t>
  </si>
  <si>
    <t>COSTOS FABRICACION DE QUINIELAS</t>
  </si>
  <si>
    <t>COSTOS PREMIOS DE QUINIELAS</t>
  </si>
  <si>
    <t>TOTAL</t>
  </si>
  <si>
    <t>GASTOS</t>
  </si>
  <si>
    <t>MATERIALES Y SUMINISTROS</t>
  </si>
  <si>
    <t>TRANSFERENCIAS Y DONACIONES</t>
  </si>
  <si>
    <t>OTROS GASTOS INSTITUCIONALES</t>
  </si>
  <si>
    <t>SERVICIOS  NO PERSONALES</t>
  </si>
  <si>
    <t>TOTAL COSTOS Y GASTOS</t>
  </si>
  <si>
    <t>RESULTADO DEL PERIODO</t>
  </si>
  <si>
    <t>ESTADO DE RESULTADOS</t>
  </si>
  <si>
    <t>LOTERIA NACIONAL</t>
  </si>
  <si>
    <t>MINISTERIO DE HACIENDA</t>
  </si>
  <si>
    <t>GASTOS PATRONAL DE LA SEGURIDAD SOCIAL TSS</t>
  </si>
  <si>
    <t>APORTE DEL GOBIERNO CENTRAL</t>
  </si>
  <si>
    <t>REMUNERACIONES</t>
  </si>
  <si>
    <t>AL 31 DE ENERO DEL AÑO 2018</t>
  </si>
  <si>
    <t>AL 28 DE FEBRERO 2018</t>
  </si>
  <si>
    <t>AL 31 DE ENERO  DEL AÑO 2018</t>
  </si>
  <si>
    <t>AL 28 DE FEBRERO DEL AÑO 2018</t>
  </si>
  <si>
    <t>AL 31 DE MARZO 2018</t>
  </si>
  <si>
    <t>TIPO</t>
  </si>
  <si>
    <t>OTROS</t>
  </si>
  <si>
    <t>RAFAEL AUGUSTO BRENS</t>
  </si>
  <si>
    <t>AL PUNTO</t>
  </si>
  <si>
    <t>COLEGIO DOMINICANO DE PERIODISTAS</t>
  </si>
  <si>
    <t>EDITORA LISTIN DIARIO</t>
  </si>
  <si>
    <t>COMPUCELL</t>
  </si>
  <si>
    <t>DANIEL ENRIQUE PEREZ GUERRERO</t>
  </si>
  <si>
    <t>JESUS MARIA MANZUETA</t>
  </si>
  <si>
    <t>MEDIOS MR SRL</t>
  </si>
  <si>
    <t>PORFIRIO VERAS MERCEDES</t>
  </si>
  <si>
    <t>SILIS, S. A.</t>
  </si>
  <si>
    <t>TV CABLE GUIA</t>
  </si>
  <si>
    <t>CLAUDIA PAOLA FERNANDEZ PEREZ</t>
  </si>
  <si>
    <t>MAYELING ARSENIA SANCHEZ RAMIREZ</t>
  </si>
  <si>
    <t>2140-30-12</t>
  </si>
  <si>
    <t>2141-06-140</t>
  </si>
  <si>
    <t>CEDIMAT</t>
  </si>
  <si>
    <t>LOGICONE, S.R.L.</t>
  </si>
  <si>
    <t>2141-06-458</t>
  </si>
  <si>
    <t>2141-06-460</t>
  </si>
  <si>
    <t>2141-06-501</t>
  </si>
  <si>
    <t>JULIO CABRERA BRITO</t>
  </si>
  <si>
    <t>2142-00-08</t>
  </si>
  <si>
    <t>ANA VIRGINIA SANTIAGO RODRIGUEZ</t>
  </si>
  <si>
    <t>2142-00-09</t>
  </si>
  <si>
    <t>2142-00-10</t>
  </si>
  <si>
    <t>ANDY SARDA</t>
  </si>
  <si>
    <t>2142-00-11</t>
  </si>
  <si>
    <t>2142-00-13</t>
  </si>
  <si>
    <t>2142-00-18</t>
  </si>
  <si>
    <t>2142-00-23</t>
  </si>
  <si>
    <t>MIKEAS CARPIO SOLER</t>
  </si>
  <si>
    <t>2142-00-24</t>
  </si>
  <si>
    <t>2142-00-25</t>
  </si>
  <si>
    <t>ORLANDO DE LA CRUZ CALCAÑO</t>
  </si>
  <si>
    <t>2142-00-27</t>
  </si>
  <si>
    <t>2142-00-28</t>
  </si>
  <si>
    <t>RAFAEL ANTONIO VALDEZ</t>
  </si>
  <si>
    <t>2142-00-31</t>
  </si>
  <si>
    <t>SALOMON ELIAS BERAS</t>
  </si>
  <si>
    <t>2142-00-32</t>
  </si>
  <si>
    <t>SONIA ELIZABETH MATOS</t>
  </si>
  <si>
    <t>2142-00-33</t>
  </si>
  <si>
    <t>TAMARA ALEJANDRA MEJIA TORRES</t>
  </si>
  <si>
    <t>2142-00-35</t>
  </si>
  <si>
    <t>2142-00-36</t>
  </si>
  <si>
    <t>2142-00-39</t>
  </si>
  <si>
    <t>YOSAIDA MARILYN SANCHEZ</t>
  </si>
  <si>
    <t>2142-00-40</t>
  </si>
  <si>
    <t>ALEXANDER HERRERA YAN</t>
  </si>
  <si>
    <t>2142-00-41</t>
  </si>
  <si>
    <t>ADRIEL ESTALIN CASTILLO</t>
  </si>
  <si>
    <t>2142-06</t>
  </si>
  <si>
    <t>2142-07</t>
  </si>
  <si>
    <t>2142-08</t>
  </si>
  <si>
    <t>CENTRO ESPECIALIZADO DE COMPUTACION</t>
  </si>
  <si>
    <t>DEMRAM MATERIALES</t>
  </si>
  <si>
    <t>AMERIRENT</t>
  </si>
  <si>
    <t>ZOPRINT</t>
  </si>
  <si>
    <t>OFFITEK</t>
  </si>
  <si>
    <t>2146-00-53</t>
  </si>
  <si>
    <t>2146-00-55</t>
  </si>
  <si>
    <t>2146-00-57</t>
  </si>
  <si>
    <t>2146-00-60</t>
  </si>
  <si>
    <t>2146-00-63</t>
  </si>
  <si>
    <t>2146-00-65</t>
  </si>
  <si>
    <t>2146-00-66</t>
  </si>
  <si>
    <t>2146-00-67</t>
  </si>
  <si>
    <t>FILMAPRO SRL</t>
  </si>
  <si>
    <t>2146-00-69</t>
  </si>
  <si>
    <t>INSTITUTO DOM. PARA EL ESTUDIO DE LA SALUD INTEGRAL (IDESIP)</t>
  </si>
  <si>
    <t>PUBLICIDAD TELEVISIVA</t>
  </si>
  <si>
    <t>2142-09</t>
  </si>
  <si>
    <t>SEGUROS</t>
  </si>
  <si>
    <t>2140-00-31</t>
  </si>
  <si>
    <t>2140-02-68</t>
  </si>
  <si>
    <t>2140-30-14</t>
  </si>
  <si>
    <t>2141-06-102</t>
  </si>
  <si>
    <t>2141-06-154</t>
  </si>
  <si>
    <t>2141-06-259</t>
  </si>
  <si>
    <t>2142-00-45</t>
  </si>
  <si>
    <t>2142-00-46</t>
  </si>
  <si>
    <t>2142-00-47</t>
  </si>
  <si>
    <t>2142-00-48</t>
  </si>
  <si>
    <t>2142-00-49</t>
  </si>
  <si>
    <t>2142-00-50</t>
  </si>
  <si>
    <t>2142-00-51</t>
  </si>
  <si>
    <t>2142-00-52</t>
  </si>
  <si>
    <t>2142-00-53</t>
  </si>
  <si>
    <t>2146-00-11</t>
  </si>
  <si>
    <t>2146-00-78</t>
  </si>
  <si>
    <t>2140-34</t>
  </si>
  <si>
    <t>2141-04-38</t>
  </si>
  <si>
    <t>2141-06-181</t>
  </si>
  <si>
    <t>2141-06-502</t>
  </si>
  <si>
    <t>2141-06-503</t>
  </si>
  <si>
    <t>2141-06-504</t>
  </si>
  <si>
    <t>2146-00-39</t>
  </si>
  <si>
    <t>2146-00-75</t>
  </si>
  <si>
    <t>2140-00-32</t>
  </si>
  <si>
    <t>2146-00-80</t>
  </si>
  <si>
    <t>2146-00-81</t>
  </si>
  <si>
    <t>PUBLICIDAD ESCRITA</t>
  </si>
  <si>
    <t>2140-02-97</t>
  </si>
  <si>
    <t>2140-02-99</t>
  </si>
  <si>
    <t>2140-02-89</t>
  </si>
  <si>
    <t>2141-06-505</t>
  </si>
  <si>
    <t>2141-06-507</t>
  </si>
  <si>
    <t>2142-18</t>
  </si>
  <si>
    <t>2146-00-85</t>
  </si>
  <si>
    <t>2140-02-108</t>
  </si>
  <si>
    <t>2140-02-84</t>
  </si>
  <si>
    <t>TELEIMPACTO</t>
  </si>
  <si>
    <t xml:space="preserve">MINISTERIO DE HACIENDA </t>
  </si>
  <si>
    <t xml:space="preserve">BENEFICIARIO </t>
  </si>
  <si>
    <t>CONCEPTO</t>
  </si>
  <si>
    <t>MONTO CONTRATADO</t>
  </si>
  <si>
    <t>MONTO PAGADO</t>
  </si>
  <si>
    <t>BALANCE</t>
  </si>
  <si>
    <t xml:space="preserve">FECHA DE FACTURA </t>
  </si>
  <si>
    <t>ABRAHAM PIE SIMON (001-1068485-9)</t>
  </si>
  <si>
    <t>INDEMNIZACION EMPLEADO CANCELADO PENDIENTE DE PAGO.</t>
  </si>
  <si>
    <t>P10010011501693806</t>
  </si>
  <si>
    <t>PUBLICIDAD CORRESPONDIENTE A JUNIO 2011</t>
  </si>
  <si>
    <t xml:space="preserve">ALBERTO RODRIGUEZ EN LOS DEPORTES, S. A. </t>
  </si>
  <si>
    <t>A010010011500000049</t>
  </si>
  <si>
    <t>PUBLICIDAD POR EL CANAL 13 CORRESPONDIENTE A MAYO 2010</t>
  </si>
  <si>
    <t>ALEXANDER CUEVAS RAMIREZ (001-0229452-7)</t>
  </si>
  <si>
    <t>ALTAGRACIA VIRGINIA CONCEPCION DANERI</t>
  </si>
  <si>
    <t>B1500000007</t>
  </si>
  <si>
    <t>A010010010100013605</t>
  </si>
  <si>
    <t>ANDINO GUARIONEX BAEZ SOTO</t>
  </si>
  <si>
    <t>ANDREA MIGUELINA MOTA PASCUAL (001-1615595-3)</t>
  </si>
  <si>
    <t>B Y D SOLUCIONES &amp; SERVICIOS SRL</t>
  </si>
  <si>
    <t>DJ-1-10-19-78</t>
  </si>
  <si>
    <t>2141-03-14</t>
  </si>
  <si>
    <t>BITACORA POLITICAL CONSULTING</t>
  </si>
  <si>
    <t>B1500000006</t>
  </si>
  <si>
    <t>2140-02-09</t>
  </si>
  <si>
    <t xml:space="preserve">CADENA DE NOTICIAS TELEVISION </t>
  </si>
  <si>
    <t>A010010011500000887</t>
  </si>
  <si>
    <t>A030010011500000341</t>
  </si>
  <si>
    <t xml:space="preserve">DA/0959/2015 PUBLICIDAD EN LOS PROG. NCDN ENFOQUE MATINAL  CORRESP. AL MES DE 1 AL 30 DE JUNIO 2015 CUOTA 3/3 </t>
  </si>
  <si>
    <t>CADENA DE NOTICIAS TELEVISION S.A.</t>
  </si>
  <si>
    <t>A01001001150000657</t>
  </si>
  <si>
    <t>A010010011500000002</t>
  </si>
  <si>
    <t>PUBL. A LA INST. COLOCADA EN EL PER. DIGITAL</t>
  </si>
  <si>
    <t>A010010011500000001</t>
  </si>
  <si>
    <t xml:space="preserve">CARLOS AlBERTO SENCION </t>
  </si>
  <si>
    <t>P010010011502277144</t>
  </si>
  <si>
    <t xml:space="preserve">CARLOS MANUEL GARCIA RAMOS </t>
  </si>
  <si>
    <t>CARLOS MANUEL SANCHEZ ABREU</t>
  </si>
  <si>
    <t>B1500000029</t>
  </si>
  <si>
    <t>CECANOT</t>
  </si>
  <si>
    <t>B15-223</t>
  </si>
  <si>
    <t>SERVICIOS BRINDADOS POR CONCEPTOS DE GASTOS MEDICOS A FAVOR DE LA SRA. MAGALIS REYES GONZALES.</t>
  </si>
  <si>
    <t xml:space="preserve">B1500004168   </t>
  </si>
  <si>
    <t>AYUDA A FAVOR DE REYNALDO ANTONIO PATRCIO MARTINEZ DUARTE  A TRAVES  DE UNA CARTA ORDEN, LOTERIA NACIONAL SE COMPROMETE A PAGAR LOS GASTOS POR SERVICIOS MEDICOS.</t>
  </si>
  <si>
    <t>B1500003531</t>
  </si>
  <si>
    <t>AYUDA ECONOMICA PARA CUBRIR GASTOS DE HONORARIOS MEDICOS .</t>
  </si>
  <si>
    <r>
      <t xml:space="preserve">AYUDA ECONOMICA PARA CUBRIR GASTOS MEDICOS A FAVOR DEL SR. </t>
    </r>
    <r>
      <rPr>
        <b/>
        <sz val="10"/>
        <color theme="1"/>
        <rFont val="Times New Roman"/>
        <family val="1"/>
      </rPr>
      <t>REYNALDO MARTINEZ</t>
    </r>
    <r>
      <rPr>
        <sz val="10"/>
        <color theme="1"/>
        <rFont val="Times New Roman"/>
        <family val="1"/>
      </rPr>
      <t xml:space="preserve">  A TRAVES DE UNA CARTA COMPROMISO </t>
    </r>
  </si>
  <si>
    <t>B1500001875</t>
  </si>
  <si>
    <r>
      <t>AYUDA ECONOMICA PARA CUBRIR GASTOS MEDICOS A FAVOR DEL SR</t>
    </r>
    <r>
      <rPr>
        <b/>
        <sz val="10"/>
        <color theme="1"/>
        <rFont val="Times New Roman"/>
        <family val="1"/>
      </rPr>
      <t>. LEONARDO SANCHEZ</t>
    </r>
    <r>
      <rPr>
        <sz val="10"/>
        <color theme="1"/>
        <rFont val="Times New Roman"/>
        <family val="1"/>
      </rPr>
      <t xml:space="preserve">  A TRAVES DE UNA CARTA COMPROMISO </t>
    </r>
  </si>
  <si>
    <t>B1500001873</t>
  </si>
  <si>
    <r>
      <t>AYUDA ECONOMICA PARA CUBRIR GASTOS MEDICOS A FAVOR DEL SR.</t>
    </r>
    <r>
      <rPr>
        <b/>
        <sz val="10"/>
        <color theme="1"/>
        <rFont val="Times New Roman"/>
        <family val="1"/>
      </rPr>
      <t>CEILY MONTERO OLIVERO</t>
    </r>
    <r>
      <rPr>
        <sz val="10"/>
        <color theme="1"/>
        <rFont val="Times New Roman"/>
        <family val="1"/>
      </rPr>
      <t xml:space="preserve">  A TRAVES DE UNA CARTA COMPROMISO </t>
    </r>
  </si>
  <si>
    <t>B1500001162 Y 1161</t>
  </si>
  <si>
    <t>B1500001258</t>
  </si>
  <si>
    <r>
      <t>AYUDA ECONOMICA PARA CUBRIR GASTOS MEDICOS A FAVOR DE LA NIÑA</t>
    </r>
    <r>
      <rPr>
        <b/>
        <sz val="10"/>
        <color theme="1"/>
        <rFont val="Times New Roman"/>
        <family val="1"/>
      </rPr>
      <t xml:space="preserve"> YANIRA JOSE FELIZ</t>
    </r>
    <r>
      <rPr>
        <sz val="10"/>
        <color theme="1"/>
        <rFont val="Times New Roman"/>
        <family val="1"/>
      </rPr>
      <t xml:space="preserve">   A TRAVES DE UNA CARTA COMPROMISO (BALANCE CORREGIDO 9/10/2019)</t>
    </r>
  </si>
  <si>
    <t>B15000011257</t>
  </si>
  <si>
    <t>B1500001574</t>
  </si>
  <si>
    <r>
      <t>AYUDA ECONOMICA UNICA A FAVOR</t>
    </r>
    <r>
      <rPr>
        <b/>
        <sz val="10"/>
        <color theme="1"/>
        <rFont val="Times New Roman"/>
        <family val="1"/>
      </rPr>
      <t xml:space="preserve"> LUIS FELIPE RODRIGUEZ</t>
    </r>
    <r>
      <rPr>
        <sz val="10"/>
        <color theme="1"/>
        <rFont val="Times New Roman"/>
        <family val="1"/>
      </rPr>
      <t xml:space="preserve"> PARA CUBRIR GASTOS MEDICOS </t>
    </r>
  </si>
  <si>
    <t>DA/0296/15</t>
  </si>
  <si>
    <t xml:space="preserve"> COMPRA IMPRESORA PA/DEPTO. DE DICAPACIDAD ORDEN 4476</t>
  </si>
  <si>
    <t xml:space="preserve">CIRCUITO CAMPOS </t>
  </si>
  <si>
    <t>A010010011500000019</t>
  </si>
  <si>
    <t>DA/1970/2016 PROMOCION Y LANZAMIENTO DEL BILLETE DE LOTERIA A NIVEL NACIONAL  POR LAS REDES SOCIALES CORRESPONDIENTE DEL 16 DE MAYO AL 05 DE JUNIO 2016</t>
  </si>
  <si>
    <t>CIVEL</t>
  </si>
  <si>
    <t>B1500000028</t>
  </si>
  <si>
    <t xml:space="preserve">CLINICA CORAZONES UNIDOS </t>
  </si>
  <si>
    <t>DA/1662/2016</t>
  </si>
  <si>
    <t>PAGO SERVICIOS MEDICOS MEDIANTE CARTA ORDEN A MIGUEL A. UZCATEGUI SOLC. POR SU MADRE MORELBA BLANCO.</t>
  </si>
  <si>
    <t>A010010011500000140</t>
  </si>
  <si>
    <t>PUBLICIDAD COLOCADA EN EL PERIODICO EN MAYO 2011 FULL COLOR</t>
  </si>
  <si>
    <t>A010010011500000099</t>
  </si>
  <si>
    <t>A010010011500000005</t>
  </si>
  <si>
    <t>A010010011500000008</t>
  </si>
  <si>
    <t xml:space="preserve">CONDOMINIO TORRE COMPOSTELA </t>
  </si>
  <si>
    <t>B1500000011</t>
  </si>
  <si>
    <t>A010010011500001080</t>
  </si>
  <si>
    <t>PUBLICIDAD TELEVISIVA BLOQUE DE PELICULA</t>
  </si>
  <si>
    <t>A010010011500001067</t>
  </si>
  <si>
    <t>PUBLICIDAD TELEV. PROGRAMA TE ESTAN FACTURANDO</t>
  </si>
  <si>
    <t>A010010011500001105</t>
  </si>
  <si>
    <t>PUBLICIDAD TELEVISIVA ENTREVISTA DE LA SEMANA</t>
  </si>
  <si>
    <t>A010010011500001086</t>
  </si>
  <si>
    <t>A010010011500001044</t>
  </si>
  <si>
    <t>PUBLICIDAD TELEVISIVA HABLANDO DE SALUD</t>
  </si>
  <si>
    <t>A010010011500001073</t>
  </si>
  <si>
    <t>PUBLICIDAD TELEVISIVA KARRETEANDO</t>
  </si>
  <si>
    <t>A010010011500001059</t>
  </si>
  <si>
    <t>A010010011500001052</t>
  </si>
  <si>
    <t>PUBLICIDAD TELEVISIVA NOTI ESPECTACULO</t>
  </si>
  <si>
    <t>A010010011500001084</t>
  </si>
  <si>
    <t>PUBLICIDAD TELEVISIVA FACTURANDO CON GERALDO</t>
  </si>
  <si>
    <t>A010010011500001051</t>
  </si>
  <si>
    <t>PUBLICIDAD TELEVISIVA CON LOS FAMOSOS</t>
  </si>
  <si>
    <t>A010010011500002735</t>
  </si>
  <si>
    <t>CORPORACION DOMINICANA DE RADIO Y TV. /EL INFORME CON ALICIA ORTEGA</t>
  </si>
  <si>
    <t>DA/1828/2011 Y DA0648/2011</t>
  </si>
  <si>
    <t xml:space="preserve">DANIEL TAVERAS PERDOMO </t>
  </si>
  <si>
    <t>P010010011502660011/0012</t>
  </si>
  <si>
    <t xml:space="preserve">PUBLICIDAD EN EL PROGRAMA REVISTA BLESS TV, CON CLARI CORDERO 5/6 Y 6/6 JUNIOY JULIO </t>
  </si>
  <si>
    <t>DARWIN GERMAN MINAYA</t>
  </si>
  <si>
    <t>GC-0050-2019 PAGO SERVICIOS DE HONORARIOS PROFESIONALES  (ACTO NOTIFICADO)</t>
  </si>
  <si>
    <t xml:space="preserve">DE LA CRUZ SERVICIOES TECNOLOGICOS </t>
  </si>
  <si>
    <t>A010010011500000085</t>
  </si>
  <si>
    <t>SERV. DE REP. DE FOTOCOPIADORA SHARP AL-2032</t>
  </si>
  <si>
    <t>A010010011500000107</t>
  </si>
  <si>
    <t xml:space="preserve">DELOITTE </t>
  </si>
  <si>
    <t>A010010011500000003</t>
  </si>
  <si>
    <t>REPARACION PLANTA ELECTRICA DE LA CEDE CENTRAL O/S 0837-1</t>
  </si>
  <si>
    <t xml:space="preserve">DIOMEDES ERNESTO CARVAJAL BATISTA </t>
  </si>
  <si>
    <t>A010010011500000094</t>
  </si>
  <si>
    <t>PUBLIC. TV. A LA INTA. DE 4 CUñAS EN EL PROG. LA MAñANA</t>
  </si>
  <si>
    <t xml:space="preserve">EDITORA DEL CARIBE C POR A </t>
  </si>
  <si>
    <t>A010030021500003715</t>
  </si>
  <si>
    <t>PUBLIC. EN EL OERIODICO EL CARIBE DIGITAL</t>
  </si>
  <si>
    <t>A020010021500006018</t>
  </si>
  <si>
    <t xml:space="preserve">PUBLICIDAD Y PROPAGANDA , DOS PUBLICACIONES FULL COLORS EN LA SECCION REPUBLICA </t>
  </si>
  <si>
    <t xml:space="preserve">EFICIENCIA COMUNICACIONAL </t>
  </si>
  <si>
    <t>BS-0017495-2018</t>
  </si>
  <si>
    <t>EL COMPINCHE DE LA MAÑANA</t>
  </si>
  <si>
    <t>A010010011500000021</t>
  </si>
  <si>
    <t>PUBLICIDAD CORRESPONDIENTE JUNIO 2011</t>
  </si>
  <si>
    <t>A010010011500000020</t>
  </si>
  <si>
    <t>PUBLICIDAD CORRESPONDIENTE MAYO 2011</t>
  </si>
  <si>
    <t xml:space="preserve">ESTUDIOS IR ARQUITECTURA </t>
  </si>
  <si>
    <t>DA/0723/2019 DJ-041-8-2018 SUMINISTRO E INSTALACION DE UN ASCENSOR DE 11 PERSONAS PAEA EL LOBY DEL EDIFICIO DE LA SEDE PRINCIPAL DE LA INSTITUCION PAGADO HASTA LA CU. NO. IV CK.56709</t>
  </si>
  <si>
    <t>DA/0770/2015</t>
  </si>
  <si>
    <t>Compra articulos varios para ser utilizados por la intitucion. o/c 4524 d/f 24/05/2015</t>
  </si>
  <si>
    <t>FATIMA SANTANA SEGURA (078-0011769-4)</t>
  </si>
  <si>
    <t>A010010011500000356</t>
  </si>
  <si>
    <t>FREMY ESTABAN CASTILLO</t>
  </si>
  <si>
    <t>GABRIELA MERCEDES ESTRELLA (402-0063703-7)</t>
  </si>
  <si>
    <t>GELDIDAIDA PEÑA (001-1794501-4)</t>
  </si>
  <si>
    <t>GLOBAL SERVICE SOLUTIONS</t>
  </si>
  <si>
    <t>B1500000005</t>
  </si>
  <si>
    <t>2140-05-17</t>
  </si>
  <si>
    <t>GREEN CHARM HOLDING SRL</t>
  </si>
  <si>
    <t>GRUPO DRIMAX</t>
  </si>
  <si>
    <t>PUBLICIDAD INSTITUCIONAL EN EL PROGRAMA LO QUE OTROS CALLAN TRANSMITIDO DE LUN/VIR POR TELERADIO AMERICA Y EN LAS REDES SOCIALES O/I 00926 PAGO 3/3</t>
  </si>
  <si>
    <t>GRUPO REMI</t>
  </si>
  <si>
    <t>A010010011500000091</t>
  </si>
  <si>
    <t>AYUDA ECON. UNICA A FAVOR DEL SR. VICTOR RAFAEL VIÑALS NOBOA, A LOS FINES DE CUBRIR GASTOS DE INTERVENCION TERAPEUTICA PARA SU HIJA PAMELA VIÑALS. SEGÚN CARTA COMPROMISO DE FECHA 24/04/2018, AYUDA NO.0001654.</t>
  </si>
  <si>
    <t>INFO PUBLICITY SRL,</t>
  </si>
  <si>
    <t>BS-0007471-2019</t>
  </si>
  <si>
    <t>CONFECCION , MONTAJE Y DESMONTAJE DE STAND VIP DE LA LOTERIA NACIONAL EN EL CALNAVAL VEGANO 2019 .</t>
  </si>
  <si>
    <t>INGENIERIA Y SERVICIOS COMPUTARIZADOS</t>
  </si>
  <si>
    <t>B15000000233 B15000000217</t>
  </si>
  <si>
    <t xml:space="preserve">INGMAN INGENIERIA Y MANTENIMIENTO </t>
  </si>
  <si>
    <t>DJ-2708-18-25         CO-0002453-2018</t>
  </si>
  <si>
    <t>CONTRATO DE OBRAS PARA CONDICIONAL DISTINTAS AREAS DE LA INSTITUCION .</t>
  </si>
  <si>
    <t>INSTITUTO DE MEDICINA POPULAR S.A.</t>
  </si>
  <si>
    <t>INSTITUTO GLOBAL DE ALTOS E. EN CIENCIAS SOC.</t>
  </si>
  <si>
    <t>INTERAMERICA BROADCASTING &amp; PROD.COMP.</t>
  </si>
  <si>
    <t>A010010011500000361</t>
  </si>
  <si>
    <t xml:space="preserve">DIFUSION (5) CUñAS EN PROGRAMA MARTKET NEWS </t>
  </si>
  <si>
    <t>J &amp; H SERVICIOS PERIODISTICOS</t>
  </si>
  <si>
    <t>A010010011500000406</t>
  </si>
  <si>
    <t>JANET MILAGROS  HERNANDEZ</t>
  </si>
  <si>
    <t>PUBLICIDAD TELEVISIVA EN EL PROGRAMA ENTERATE CON JANET</t>
  </si>
  <si>
    <t xml:space="preserve">JD CANDELARIO &amp; ASOCIADOS </t>
  </si>
  <si>
    <t>A010010011500000114</t>
  </si>
  <si>
    <t xml:space="preserve">PUBLIC. A LA INST. EN EL PROGRAMA DIGITAL VILLA INFODIGITAL </t>
  </si>
  <si>
    <t>2140-05-19</t>
  </si>
  <si>
    <t>P0100100111501090116</t>
  </si>
  <si>
    <t>JL CONSULTINGS</t>
  </si>
  <si>
    <t>JOE VERAS(RNC-13069233)</t>
  </si>
  <si>
    <t>B01000000003</t>
  </si>
  <si>
    <t xml:space="preserve">AYUDA A FAVOR DE FLAVIO RONDON DE JESUS MIEMBRO DE COMITÉ PERMANENTE </t>
  </si>
  <si>
    <t xml:space="preserve">JOSE RIVERA PUJOLS </t>
  </si>
  <si>
    <t>DA/1581/2016</t>
  </si>
  <si>
    <t>LIQUIDACION DE ESTADOS Y GASTOS DE HONORARIOS POR MOTIVO DE PROCESO DE DEMANDA.</t>
  </si>
  <si>
    <t>KRAMT NEGOCIOS DIVERSOS</t>
  </si>
  <si>
    <t>B1500000032</t>
  </si>
  <si>
    <t>B1500000071</t>
  </si>
  <si>
    <t>A010010011500000096</t>
  </si>
  <si>
    <t>LUCILLE MARIE GERALDINO</t>
  </si>
  <si>
    <t>LUIS RAFAEL REYES (402-2238847-8)</t>
  </si>
  <si>
    <t>LUZ Y SOL PEREZ (001-0844562-8)</t>
  </si>
  <si>
    <t>MARAMAR SRL</t>
  </si>
  <si>
    <t>CO-0000198-2019</t>
  </si>
  <si>
    <t>REMODELACION DE OFICINA DEL DESPACHO DEL INSTITUTO NACIONAL DE ADMINISTRACION PUBLICA.</t>
  </si>
  <si>
    <t>DJ-122-06-2018</t>
  </si>
  <si>
    <t>MARECELLE N. ESTHER CARRASCO (001-1148471-3)</t>
  </si>
  <si>
    <t>MARGARITA DIPRE JIMENEZ</t>
  </si>
  <si>
    <t>P010010011500342547</t>
  </si>
  <si>
    <t>PUBLICIDSAD PROGRAMA INFORMATE CON MARGARITA   JUNIO 2010</t>
  </si>
  <si>
    <t>PUBLICIDAD PARA LA INST.PROG. CAMBIANDO VIDA  CANAL 22 PAGO 1/2</t>
  </si>
  <si>
    <t>MEDIA &amp; EVENTNTS, S. A.</t>
  </si>
  <si>
    <t>A0100100115000000101</t>
  </si>
  <si>
    <t>PUBLICIDAD PROGRAMA HOY MISMO (PERIODO MAYO 2011)</t>
  </si>
  <si>
    <t>A010010011500000100</t>
  </si>
  <si>
    <t>PUBLICIDAD EN EL PROGRAMA 360 GRADOS</t>
  </si>
  <si>
    <t>A010010011500000102</t>
  </si>
  <si>
    <t>A010010011500000014</t>
  </si>
  <si>
    <t>PUBLICIDAD EN LOS PROGRAMAS ENCUENTRO INFORMAL/TIEMPO DE ORIENTACION Y SABADO DE CONSULTAS  ENERO 2011</t>
  </si>
  <si>
    <t>A010010011500000011</t>
  </si>
  <si>
    <t>PUBLICIDAD EN LOS PROGRAMAS ENCUENTRO INFORMAL/TIEMPO DE ORIENTACION Y SABADO DE CONSULTAS  OCTUBRE 2010</t>
  </si>
  <si>
    <t>A010010011500000010</t>
  </si>
  <si>
    <t>PUBLICIDAD EN LOS PROGRAMAS ENCUENTRO INFORMAL/TIEMPO DE ORIENTACION Y SABADO DE CONSULTAS  SEPTIEMBRE 2010</t>
  </si>
  <si>
    <t>A010010011500000013</t>
  </si>
  <si>
    <t>PUBLICIDAD EN LOS PROGRAMAS ENCUENTRO INFORMAL/TIEMPO DE ORIENTACION Y SABADO DE CONSULTAS  DICIEMBRE 2010</t>
  </si>
  <si>
    <t>A010010011500000009</t>
  </si>
  <si>
    <t>PLIBLICIDAD TELEVISIVA AGOSTO 2010</t>
  </si>
  <si>
    <t>PUBLICIDAD TELEVISIVA Y RADIAL JULIO 2010</t>
  </si>
  <si>
    <t>MESCORP GROUP SRL</t>
  </si>
  <si>
    <t>BS-0013040-2018</t>
  </si>
  <si>
    <t>SERVIR MEDIO A TRAVES DE DEBTES AL DIA TRANSMITIDO POR CINEVISION CANAL19 DE LUN/VER. ACTUALMENTE CUENTA CON UNA COBERTURA NACIONAL E INTERNACIONAL.</t>
  </si>
  <si>
    <t>2140-01-07</t>
  </si>
  <si>
    <t xml:space="preserve">MIGUEL ANGEL HERRERA NUñEZ </t>
  </si>
  <si>
    <t>A010010011500000028</t>
  </si>
  <si>
    <t>A010010011500000025</t>
  </si>
  <si>
    <t>NEFTALI BERGUEZ GOMEZ</t>
  </si>
  <si>
    <t>ODALIS R. CUEVAS RAMIRES</t>
  </si>
  <si>
    <t>P010010011501017515</t>
  </si>
  <si>
    <t>PUBLICIDAD EN EL PROGRAMA VOCES EN EL PAIS SEPT. 2010</t>
  </si>
  <si>
    <t>A010010011500004465</t>
  </si>
  <si>
    <t>COMPRA DE TONER</t>
  </si>
  <si>
    <t>A010010011500004064</t>
  </si>
  <si>
    <t>PANAMERICANA DE PRODUCCIONES</t>
  </si>
  <si>
    <t>PUBLICIDAD (PRODUCCION DE COMERCIAL)</t>
  </si>
  <si>
    <t xml:space="preserve">PEDRO ADOLFO MELO </t>
  </si>
  <si>
    <t>PIA ANTONIA RODRIGUEZ</t>
  </si>
  <si>
    <t>A010010011500000145</t>
  </si>
  <si>
    <t>PUBLICIDAD EN EL PROGRAMA PUNTO DE VISTA MAYO 2011</t>
  </si>
  <si>
    <t>A010010011500000138</t>
  </si>
  <si>
    <t>PUBLICIDAD EN EL PROGRAMA PUNTO DE VISTA ABRIL 2011</t>
  </si>
  <si>
    <t>P010010011500809152</t>
  </si>
  <si>
    <t>PUBLICIDAD</t>
  </si>
  <si>
    <t>P010010011500809149</t>
  </si>
  <si>
    <t>PRENSA S. A.</t>
  </si>
  <si>
    <t>A010010011500000073</t>
  </si>
  <si>
    <t>PUBLICIDAD PROGRAMA RESUMEN FINAL POR EL CANAL 27 JUNIO 2011</t>
  </si>
  <si>
    <t>A010010011500000066</t>
  </si>
  <si>
    <t>PUBLICIDAD PROGRAMA RESUMEN FINAL POR EL CANAL 27 MAYO 2011</t>
  </si>
  <si>
    <t>PRODUCCIONES VEHICULOS</t>
  </si>
  <si>
    <t>B1500000023</t>
  </si>
  <si>
    <t>PUBLIDISA, E. I.R.L</t>
  </si>
  <si>
    <t>A010010010100000252</t>
  </si>
  <si>
    <t xml:space="preserve">ORDEN DE COLOCACION NO. 00782 PUBLICIDAD INST. PRGRAMA DE NOTICIAS TV. MONTAÑA PRIMERA Y SEGUNDA EDICION </t>
  </si>
  <si>
    <t>RADIO CADENA COMERCIAL SRL,/TELEFUTURO</t>
  </si>
  <si>
    <t>BS-0006292-2018</t>
  </si>
  <si>
    <t>RADIO CADENA COMERCIAL SRL,/ZOL 106.5</t>
  </si>
  <si>
    <t>BS-0010407-2018</t>
  </si>
  <si>
    <t>NCF115-01261347</t>
  </si>
  <si>
    <t>DA/1355/2012 PUBLICIDAD TELEVISIVA NCF115-01261347 PAGADA CON EL CK48158 DEL 2014 Y EL MISMO FUE ANULADO</t>
  </si>
  <si>
    <t>RAFAEL CAMINERO JIMENEZ</t>
  </si>
  <si>
    <t>PAGO 2/12 PAGADO CON CK. NO. 55644 PUBLICIDAD EN EL PROG. LO IDEAL DE LA HORA TRANS. POR RNN, CANAL 27 DE LU/VIER, CUÑAS DIARIAS DE 30 SEG. VIGENCIA DEL 26 DE NOV. 2018 A 26 NO. 2019 C/U 177,000 PAGADA HASTA LA CUOTA 3/12 CK. 56671</t>
  </si>
  <si>
    <t>RAMONA FIORDALIZA LIRIANO PEÑA</t>
  </si>
  <si>
    <t>DA/1269/2019</t>
  </si>
  <si>
    <t>RANDY YORKIN FIGUEREO(224-0072179-5)</t>
  </si>
  <si>
    <t xml:space="preserve">RED SOCIAL DE ORGANIZACIÓN COMUNITARIAS </t>
  </si>
  <si>
    <t>B15000000163-140-154-155-156-157-158-159-160-152-153</t>
  </si>
  <si>
    <t>REYNALDO DE LA CRUZ(005-0031500-7)</t>
  </si>
  <si>
    <t>ROBERTO MENDEZ VALENZUELA</t>
  </si>
  <si>
    <t>P010010011500678115</t>
  </si>
  <si>
    <t>SCIENTIFIC GAMES LATINOAMERICA, SPA</t>
  </si>
  <si>
    <t>DA/1194/2013</t>
  </si>
  <si>
    <t>PUBLICIDAD PROGARAMA RUTA POLITICA CORRESPONDIENTE A MAYO 2011</t>
  </si>
  <si>
    <t>PUBLICIDAD PROGARAMA RUTA POLITICA CORRESP. JUNIO 2011</t>
  </si>
  <si>
    <t>SING PL GROUP,SRL</t>
  </si>
  <si>
    <t>PUBLICIDAD EN EL PROGRAMA ALBERTO RODRIGUEZ EN LOS DEPORTES</t>
  </si>
  <si>
    <t xml:space="preserve">SS EVENTOS DEPORTIVOS </t>
  </si>
  <si>
    <t>A010010011500000024/29/27/26/25/28</t>
  </si>
  <si>
    <t>PUBLICIDAD TRANSMITIDA EN EL PROG. HABLANDO CLARO CORRESPONDIENTE AL MES DE MARZO 2016 CUOTA 2/12 FACTURA 00-46</t>
  </si>
  <si>
    <t>A010010011500000034.</t>
  </si>
  <si>
    <t>PUBLICIDAD TRANSMITIDA EN EL PROGRAMA HABLANDO CLARO CORRESPONDIENTE AL MES DE JUNIO 2016 CUOTA 5/12 FACTURA 00-48</t>
  </si>
  <si>
    <t>2140-05-10</t>
  </si>
  <si>
    <t>A010010011500000068</t>
  </si>
  <si>
    <t>SUPLIDORA LLL,C. POR A.</t>
  </si>
  <si>
    <t>A010010011500000478</t>
  </si>
  <si>
    <t>PUBLICIDAD INSTITUCIONAL EN EL ESPACIO BUENAS TARDES PAIS, CANAL 45 JUNIO 2011</t>
  </si>
  <si>
    <t>SUPLIDORES DIVERSOS NACIONALES</t>
  </si>
  <si>
    <t>A010010011500000039</t>
  </si>
  <si>
    <t>COMPRA DE MATERIALES PARA SER UTILIZADAS EN LA DIRECCION  ADMINISTRATIVA Y SERVICIOS GENERALES.</t>
  </si>
  <si>
    <t>2140-05-14</t>
  </si>
  <si>
    <t>TEKKNOWLOWLOGIC</t>
  </si>
  <si>
    <t xml:space="preserve">ABONO POR SERVICIOS DE CONSULTORIA PARA EL DESARROLLO E IMPLEMENTACION DE SOFTWARE GESTION DE QUINIELAS PARA LA LOTERIA NACIONAL </t>
  </si>
  <si>
    <t>BS-0013974-2019     DJ-2-10-19-80</t>
  </si>
  <si>
    <t>TELESUR</t>
  </si>
  <si>
    <t>A010010011500000056</t>
  </si>
  <si>
    <t>THINKSMART SRL</t>
  </si>
  <si>
    <t>BS-0011510-2018</t>
  </si>
  <si>
    <t xml:space="preserve">TIEMPO MEDIDO </t>
  </si>
  <si>
    <t>A010010011500000272</t>
  </si>
  <si>
    <t>A010010011500000097</t>
  </si>
  <si>
    <t>SERVICIOS PUBLICITARIOS JUNIO 2011</t>
  </si>
  <si>
    <t>WELINTONG GABINO LUGO ROSADO</t>
  </si>
  <si>
    <t>WILLIAMS ALCANTARA</t>
  </si>
  <si>
    <t>A010010011500000093</t>
  </si>
  <si>
    <t>PUBLICIDAD PERIODICO DIGITAL EL CONTRIBUYENTE</t>
  </si>
  <si>
    <t>A010010011500000081</t>
  </si>
  <si>
    <t>PUBLICIDAD CERRANDO LA SEMANA Canal 27  marzo 2011</t>
  </si>
  <si>
    <t>WILSON HILARIO MONTERO G.</t>
  </si>
  <si>
    <t>WORLD LOTTERY ASOCIATION</t>
  </si>
  <si>
    <t>DA/0989/2015</t>
  </si>
  <si>
    <r>
      <t>CUOTA DE MEMBRECIA 2014 (</t>
    </r>
    <r>
      <rPr>
        <sz val="10"/>
        <color indexed="8"/>
        <rFont val="Times New Roman"/>
        <family val="1"/>
      </rPr>
      <t>US5,439.00 DOLLARES) TASA RD$50.08</t>
    </r>
  </si>
  <si>
    <t>X MEDIOS, SRL</t>
  </si>
  <si>
    <t>A010010011500000311</t>
  </si>
  <si>
    <t>PUBLICIDAD RADIAL EN LAS TARDES CON RAYMUNDO POR 88.5 FM</t>
  </si>
  <si>
    <t xml:space="preserve">YASEL  ALEXANDER GUERRERO Y/O DIARIO DEPORTIVO </t>
  </si>
  <si>
    <t>YOHAYRA URBAEZ RUIZ (001-1390878-4)</t>
  </si>
  <si>
    <t>DA/0059/15</t>
  </si>
  <si>
    <t>COMPRA DE 150 CARNET PARA SER UTILIZADO EN LA RECEPCION DE LA INSTITUCION O/C 4479</t>
  </si>
  <si>
    <t xml:space="preserve"> </t>
  </si>
  <si>
    <t xml:space="preserve">DA/0419/2019 AYUDA A FAVOR DEL AYUNTAMIENTO MUNICIPAL HATO MAYOR DEL REY , A LOS FINES DE COLABORAR CON LA COMPRA DE MATERIALES DE CONTRUCCION PARA REPARAR VIVIENDAS A PERSONAS DE ESCASOS RECURSOS. </t>
  </si>
  <si>
    <t>2141-04-40</t>
  </si>
  <si>
    <t>2141-06-465</t>
  </si>
  <si>
    <t>2141-06-466</t>
  </si>
  <si>
    <t>2142-64</t>
  </si>
  <si>
    <t>23/12/2019</t>
  </si>
  <si>
    <t>20/12/2019</t>
  </si>
  <si>
    <t>A030010011500000338</t>
  </si>
  <si>
    <t>2 CUÑAS SEMANAL DE LA INSTITUCION EN EL PROGRAMA ASI ES CON LUIS MIGUEL DE CAMPS.,CORRESPONDIENTE AL 1 AL 30 DE JUNIO 2015, CUOTA 12/12.</t>
  </si>
  <si>
    <t>CENTRO MEDICO DOMINICO CUBANO/130006067</t>
  </si>
  <si>
    <t>B15-00000086</t>
  </si>
  <si>
    <t>COLEGIO DOMINICANO DE CONTADORES INC,RNC.401503905</t>
  </si>
  <si>
    <t>GERMAN MANUEL GARCIA /037-0003125-9</t>
  </si>
  <si>
    <t>DA/1924/2019</t>
  </si>
  <si>
    <t xml:space="preserve">BS-0008424-2019 </t>
  </si>
  <si>
    <t xml:space="preserve">BS-0001336-2019 </t>
  </si>
  <si>
    <t>2140-05-09</t>
  </si>
  <si>
    <t xml:space="preserve">PRODUCCIONES VIDEO </t>
  </si>
  <si>
    <t>DJ-1-10-19-88 BS-0016966-2019</t>
  </si>
  <si>
    <t>PUBLICIDAD DE LA INSTITUCION EN LA PAGINA WED WWW.NURIA.COM MEDIANTE COLOCACION DE BANNER 260X260. 12 CUOTA DE 354,000 C/U</t>
  </si>
  <si>
    <t>27/12/2019</t>
  </si>
  <si>
    <t>PRODUCTIVE BUSINESS SOLUTIONS DOMINICANA SAS.</t>
  </si>
  <si>
    <t>B1500000111/122/132/145/167/176/190/207/219</t>
  </si>
  <si>
    <t>ROSANNA FRAGOSO (012-0049378-9)</t>
  </si>
  <si>
    <t>STEWAY CORPORATION STCO</t>
  </si>
  <si>
    <t>TEKKNOWLOGIC DOMINICANA SRL,RNC 101-1890444</t>
  </si>
  <si>
    <t>CAPACITACION PARA CERTIFICACION DEL PERSONAL DE TECNOLOGIA EN HERRAMINETA QUE SOPORTAN NUESTRO SISTEMA DE INFORMACION OC/00005649-1</t>
  </si>
  <si>
    <t>2140-00-37</t>
  </si>
  <si>
    <t>2140-02-83</t>
  </si>
  <si>
    <t>2140-02-91</t>
  </si>
  <si>
    <t>CISUS HOLDING SRL</t>
  </si>
  <si>
    <t>27/1/2020</t>
  </si>
  <si>
    <t>CREACIONES SORIVEL SRL,</t>
  </si>
  <si>
    <t>ENVIO DE FLORES PARA EL SEÑOR JUAN PABLO MEDINA EN LA FUNERARIA BLANDINO</t>
  </si>
  <si>
    <t>SUPLIDORA MJD SRL.</t>
  </si>
  <si>
    <t>2140-00-38</t>
  </si>
  <si>
    <t>2140-30-16</t>
  </si>
  <si>
    <t>2141-06-467</t>
  </si>
  <si>
    <t>COLECTA SRL, RNC-131124208</t>
  </si>
  <si>
    <t>2140-05-24</t>
  </si>
  <si>
    <t>GREGORY GONZALEZ RAMIREZ CED:402-2126046-2</t>
  </si>
  <si>
    <t>RADIO FM PRIMERA,SRL RNC-101776358</t>
  </si>
  <si>
    <t>TECNOLOGIAS AVANZADAS RD RNC. 130894558</t>
  </si>
  <si>
    <t>MEGAMEDIOS SRL, RNC-124003921</t>
  </si>
  <si>
    <t>JEDUAR NAPOLEON REYES RNC-001-10446333</t>
  </si>
  <si>
    <t>2142-70</t>
  </si>
  <si>
    <t>BETHANIA PUELLO CED:224-0002362-2</t>
  </si>
  <si>
    <t>DA/1916/2019</t>
  </si>
  <si>
    <t>2142-71</t>
  </si>
  <si>
    <t>DAISY VALDEZ MARTINEZ CED:001-1408004-7</t>
  </si>
  <si>
    <t>DA/1817/2019</t>
  </si>
  <si>
    <t>CORPORACION DOMINICANA DE RADIO Y TV/PROGRAMACION REGULAR RNC-102001499</t>
  </si>
  <si>
    <t>MIGUEL STERLING MARTINEZ RNC-001-1368631-5</t>
  </si>
  <si>
    <t>EULALIO ANIBAL HERRERA FERNANDEZ RNC-001-09897736</t>
  </si>
  <si>
    <t>BS-000-2272-2020            DJ-17-1-2020-7</t>
  </si>
  <si>
    <t>ELIZABETH ENCARNACION ROSARIO  RNC 001-15989766</t>
  </si>
  <si>
    <t>BS-0000489-2020                  DJ-20-11-19-92</t>
  </si>
  <si>
    <t>PUBLICIDAD RADIAL  DE LA INSTITUCION EN EL PROGRAMA CARAMBA. 6 CUOTAS DE 23,600 C/U</t>
  </si>
  <si>
    <t>PUBLICIDAD EN LA PAGINA PARA DESARROLLAR E IMPLEMENTAR EL MARKETING DIGITAL-REDES  SOCIALES DE LA INSTITUCION . 12 CUOTAS DE 30,000 C/U</t>
  </si>
  <si>
    <t>RADIO CADENA COMERCIAL</t>
  </si>
  <si>
    <t>SUSANA ELIZABEHT FLETES BERAS CED:001-0818827-7</t>
  </si>
  <si>
    <t>PUBLICIDAD INSTITUCIONAL EN EL PROGRAMA RADIAL APUNTES , EL CUAL SE TRANSMITE LOS SABADOS DE 7:00 A 8:00 AMA. 6 CUOTAS DE 59,000</t>
  </si>
  <si>
    <t>2140-00-05</t>
  </si>
  <si>
    <t>2140-02-104</t>
  </si>
  <si>
    <t>2140-02-107</t>
  </si>
  <si>
    <t>2140-02-114</t>
  </si>
  <si>
    <t>2140-02-42-01</t>
  </si>
  <si>
    <t>2140-02-90-01</t>
  </si>
  <si>
    <t>2140-02-93</t>
  </si>
  <si>
    <t>DJ-6-11-19-106 BS-0000531-2020</t>
  </si>
  <si>
    <t>FACHADAS CREATIVAS, SRL</t>
  </si>
  <si>
    <t>JESUS MANUEL JIMENEZ VASQUES</t>
  </si>
  <si>
    <t>L&amp;D TRANSPORT SRL</t>
  </si>
  <si>
    <t>MANUEL ENRIQUE BRITO MARTINEZ RNC/00108186636</t>
  </si>
  <si>
    <t>BS-0004398-2020  DJ-2-3-2020-30</t>
  </si>
  <si>
    <t>SERVICIO DE PUBLICIDAD COLOCACION DE 10 CUÑAS MENSUALES EN EL PROG. PRIMERA PAGINA, 8 CUOTAS DE RD$65,000 C/U</t>
  </si>
  <si>
    <t>BS-0004392-2020      DJ-20-2020-23</t>
  </si>
  <si>
    <t>PUBLICIDAD INSTITUCIONAL EN EL PROGRAMA TOQUE FINAL Y VARIOS, 6 CUOTAS DE RD$139,240</t>
  </si>
  <si>
    <t>PROCESO (1-30-29409-7)</t>
  </si>
  <si>
    <t>DJ-2-3-2020-32</t>
  </si>
  <si>
    <t>2140-01-15</t>
  </si>
  <si>
    <t>PRODUCTORA SIN LIMITE(REVISTA, DEPORTES OFICIALES)</t>
  </si>
  <si>
    <t>BS-000-1305-2020 DJ-27-1-2020-10</t>
  </si>
  <si>
    <t>PUBLICIDAD INSTITUCIONAL EN LA REVISTA (DEPORTES OFICIALES) 6 CUOTAS DE 35,400 C/U</t>
  </si>
  <si>
    <t>BS-0001452-2020 DJ-10-1-2020-6</t>
  </si>
  <si>
    <t>RP FIRST MEDIA PRIMERA ENTREGA/ GROUP(1-31-57338-1)</t>
  </si>
  <si>
    <t>12/3/2019</t>
  </si>
  <si>
    <t>VISION INTEGRAL             (1-30-46359-1)</t>
  </si>
  <si>
    <t>PUBLICIDAD INSTITUCIONAL  TRASMITIDO  COLOCACION DE 02 CUÑAS DIARIAS, 6 CUOTAS DE 59,000 C/U</t>
  </si>
  <si>
    <t>5/11/2019</t>
  </si>
  <si>
    <t>LAVISSETTE COMUNICACIONES (RNC130944407)</t>
  </si>
  <si>
    <t>PUBLICIDAD INSTITUCINAL EN EL PROGRAMA TELEVISIVO (CONTACTO)  6 CUOTAS DE RD$147500 C/U</t>
  </si>
  <si>
    <t xml:space="preserve">MEDIOS JUMARPO SRL, </t>
  </si>
  <si>
    <t>MEDIOS MR SRL/PROG. TOQUE FINAL</t>
  </si>
  <si>
    <t>PRODUCTORA LMO</t>
  </si>
  <si>
    <t>PUBLICIDAD TELEVISIVA EN EL ESPACIO (EL PODER DE LA TARDE)12 CUOTAS DE RD$ 88,500</t>
  </si>
  <si>
    <t>BS-0004274-2020          DJ-2-3-2020-28</t>
  </si>
  <si>
    <t>RP FIRST MEDIA ULTIMA ENTREGA/ GROUP(1-31-57338-1)</t>
  </si>
  <si>
    <t xml:space="preserve"> BS-0004393-2020</t>
  </si>
  <si>
    <t>PUBLICIDAD INSTITUCIONAL DOS CUÑAS DIARIAS PROGRA ULTIMA ENTREGA 8 CUOTAS DE RD$88500 C/U</t>
  </si>
  <si>
    <t>SERV MARKETING INTERACTIVO RNC-131-49472-2</t>
  </si>
  <si>
    <t>PUBLICIDAD EN LOS PERIODICOS DIGITALES (VEEDOR DIGITAL Y COLOQUIO DIGITAL)4 CUOTAS DE RD$ 88,500 C/U</t>
  </si>
  <si>
    <t>2140-02-95</t>
  </si>
  <si>
    <t>2140-02-75</t>
  </si>
  <si>
    <t>2140-02-90-02</t>
  </si>
  <si>
    <t>2140-05-26</t>
  </si>
  <si>
    <t>2140-02-115</t>
  </si>
  <si>
    <t>2140-02-116</t>
  </si>
  <si>
    <t>GRUPO DIAZ MORAN EIRL RNC 131355562</t>
  </si>
  <si>
    <t>2140-02-117</t>
  </si>
  <si>
    <t>PRODIGITAL CONTENT CREATORS A R E SRL, RNC.130468168</t>
  </si>
  <si>
    <t>2140-02-118</t>
  </si>
  <si>
    <t>2140-02-119</t>
  </si>
  <si>
    <t>JACUS PUBLICITARIA EIRL, RNC130839271</t>
  </si>
  <si>
    <t>THANIA NIVAR RODRIGUEZ CED:068-0052057-6</t>
  </si>
  <si>
    <t>DALI AMARAL RODRIGUEZ ESTRELLA, RNC.00118169424</t>
  </si>
  <si>
    <t>2140-30-17</t>
  </si>
  <si>
    <t>2140-35</t>
  </si>
  <si>
    <t>NOTICIAS AL MOMENTO SRL. RNC-130784681</t>
  </si>
  <si>
    <t>2141-06-510</t>
  </si>
  <si>
    <t>2142-77</t>
  </si>
  <si>
    <t>ALEJANDRA ELIZABETH AVILA OZUNA CED:028-005093-5</t>
  </si>
  <si>
    <t>MES</t>
  </si>
  <si>
    <t>B15-00001059</t>
  </si>
  <si>
    <t>PUBLICIDAD INSTITUCIONAL EN LA TRANSMISION COBERTURA DE LAS ELECCIONES PRESIDENCIALES.</t>
  </si>
  <si>
    <t>8/7/2020</t>
  </si>
  <si>
    <t>B1500001051</t>
  </si>
  <si>
    <t xml:space="preserve">DIOMA COMUNICACIONES, SRL, RNC.131855504
</t>
  </si>
  <si>
    <t>B15-00000011</t>
  </si>
  <si>
    <t>PUBLICIDAD INSTITUCIONAL EN EL PROG. ¨CERRANDO LA SEMANA¨ 3 CUOTAS DE RD$ 59,000 C/U</t>
  </si>
  <si>
    <t>3/7/2020</t>
  </si>
  <si>
    <t>DA/1388/2019</t>
  </si>
  <si>
    <t xml:space="preserve">BENEFICIOS LABORALES , CORRESPONDIENTE A VACACIONES DE EMPLEADA CANCELADA </t>
  </si>
  <si>
    <t>23/7/2020</t>
  </si>
  <si>
    <t>B15-00000010</t>
  </si>
  <si>
    <t>PUBLICIDAD INSTITUCIONAL EN EL PROG.¨ NOCHE DE LUZ¨ 4 CUOTAS DE RD$118,000 C/U</t>
  </si>
  <si>
    <t>2140-05-28</t>
  </si>
  <si>
    <t>B15-00000003</t>
  </si>
  <si>
    <t>PUBLICIDAD INSTITUCIONAL EN EL PERIODICO DIGITAL  ¨OTRO PODER¨ 3 CUOTAS DE RD$47,200 C/U</t>
  </si>
  <si>
    <t xml:space="preserve">AIG CONSULTING, SRL (RNC.131035418)
</t>
  </si>
  <si>
    <t>HONORARIOS PROFESIONALES POR SERVICIO DE JUDICIALES A LA INSTITUCION, CORRESPODIENTE A 75% CASO DE OPOSICION.</t>
  </si>
  <si>
    <t>21/7/2020</t>
  </si>
  <si>
    <t>2140</t>
  </si>
  <si>
    <t>2140-05-29</t>
  </si>
  <si>
    <t>B15-00000001</t>
  </si>
  <si>
    <t xml:space="preserve">BANNER PUBLICITARIO EN EL PERIODICO DIGITAL ¨VIGILANTE INFORMATIVO¨ CORRESPONDIENTEA 3 CUOTAS DE RD$47,200 C/U </t>
  </si>
  <si>
    <t>14/7/2020</t>
  </si>
  <si>
    <t>YSABEL PEÑA REYES/00111276516</t>
  </si>
  <si>
    <t>COLOCACION DE BANNER EN LA REVISTA MAGAZINE DIGITAL, 3  CUOTAS DE RD$47,200 C/U</t>
  </si>
  <si>
    <t>13/7/2020</t>
  </si>
  <si>
    <t xml:space="preserve">BELKIS ALT. AQUINO REYES(RNC001-0790353-6)
</t>
  </si>
  <si>
    <t>BS-0004268-2020 DJ-2-3-2020-27</t>
  </si>
  <si>
    <t>MEDIO PUBLICITARIO CONVERSANDO CON PEGGY CABRAL, 12 CUOTAS DE RD$82,600 C/U</t>
  </si>
  <si>
    <t>B15-00000067</t>
  </si>
  <si>
    <t>PUBLICIDAD INSTITUCIONAL TRASMITIDA POR GDM. CANAL 74 DE CLARO TV. TELECABLE DOMINICANO Y WIND TELECOM 3 CUOTAS DE 47,200 C/U</t>
  </si>
  <si>
    <t>2140-05-27</t>
  </si>
  <si>
    <t>B15-00000230</t>
  </si>
  <si>
    <t xml:space="preserve">PUBLICIDAD BANNER EN EL PERIODICO DIGITAL TRAS LA HUELLAS DIGITAL, 3 CUOTAS DE RD$ 47,200 C/U </t>
  </si>
  <si>
    <t>BOLIVAR AUGUSTO MOREL ALMONTE(001-1290038-6)</t>
  </si>
  <si>
    <t>BS-005936-2020 DJ-9-3-2020-40</t>
  </si>
  <si>
    <t>PUBLICIDAD TELEVISIVA DE LA INSTUTUCION EN EL PROG. ¨LUZ Y SOMBRA¨  CUATROS CUOTAS DE RD$118,000 C/U</t>
  </si>
  <si>
    <t>12/7/2020</t>
  </si>
  <si>
    <t>1/7/2020</t>
  </si>
  <si>
    <t>8/6/2020</t>
  </si>
  <si>
    <t>TE ESTAN FACTURANDO( CORPORACION DOMINICANA DE RADIO Y TELEV.)</t>
  </si>
  <si>
    <t>7/6/2011</t>
  </si>
  <si>
    <t>4/6/2020</t>
  </si>
  <si>
    <t>2142</t>
  </si>
  <si>
    <t xml:space="preserve">PEGATE Y GANA/CORPORACION DOMINICANA DE RADIO Y TV. </t>
  </si>
  <si>
    <t>B1500000601</t>
  </si>
  <si>
    <t>PUBLICIDAD INSTITUCIONAL EN EL PROG. PEGATE Y GANA CON EL PACHA , 5 CUOTAS DE RD$236,000 C/U</t>
  </si>
  <si>
    <t>3/6/2020</t>
  </si>
  <si>
    <t>26/6/2020</t>
  </si>
  <si>
    <t>24/6/2020</t>
  </si>
  <si>
    <t>BS-0004359-2020  DJ-4-3-2020-39</t>
  </si>
  <si>
    <t>PUBLICIDAD INSTITUCIONAL EN EL PROG. TELEVISIVO PROPUESTA DE NOCHE  6 CUOTAS DE RD$59,000 C/U</t>
  </si>
  <si>
    <t>21/5/2020</t>
  </si>
  <si>
    <t>B15-00000426</t>
  </si>
  <si>
    <t xml:space="preserve">PUBLICIDAD INSTITUCIONAL EN EL PROG. EL TRIBUNAL DE LA TARDE , 6 CUOTAS DE RD$139,000 C/U </t>
  </si>
  <si>
    <t>17/5/2020</t>
  </si>
  <si>
    <t>10/5/2020</t>
  </si>
  <si>
    <t>30/4/2020</t>
  </si>
  <si>
    <t>6/3/2020</t>
  </si>
  <si>
    <t>4/3/2020</t>
  </si>
  <si>
    <t>3/3/2020</t>
  </si>
  <si>
    <t>2/3/2020</t>
  </si>
  <si>
    <t>BS-0006851-2020    DJ-13-5-2020-46</t>
  </si>
  <si>
    <t>PUBLICIDAD INSTITUCIONAL EN EL PEIODICO DIGITAL ¨¨NOTICIAS AL MOMEMTO . NET¨  6 CUOTAS DE RD$ 354,000 C/U</t>
  </si>
  <si>
    <t>7/2/2020</t>
  </si>
  <si>
    <t>4/2/2020</t>
  </si>
  <si>
    <t>25/2/2020</t>
  </si>
  <si>
    <t>24/2/2020</t>
  </si>
  <si>
    <t>21/2/2020</t>
  </si>
  <si>
    <t>20/2/2020</t>
  </si>
  <si>
    <t>BS-0003910-2020    DJ-20-2-2020-25</t>
  </si>
  <si>
    <t>17/2/2020</t>
  </si>
  <si>
    <t>13/2/2020</t>
  </si>
  <si>
    <t>11/2/2020</t>
  </si>
  <si>
    <t>29/1/2020</t>
  </si>
  <si>
    <t>11/12/2019</t>
  </si>
  <si>
    <t>1/2/2019</t>
  </si>
  <si>
    <t>25/10/2019</t>
  </si>
  <si>
    <t>2/10/2019</t>
  </si>
  <si>
    <t>1/10/2019</t>
  </si>
  <si>
    <t>25/9/2019</t>
  </si>
  <si>
    <t>17/9/2019</t>
  </si>
  <si>
    <t>13/9/2019</t>
  </si>
  <si>
    <t>6/8/2019</t>
  </si>
  <si>
    <t>11/7/2019</t>
  </si>
  <si>
    <t>3/6/2019</t>
  </si>
  <si>
    <t>12/6/2019</t>
  </si>
  <si>
    <t>31/5/2019</t>
  </si>
  <si>
    <t>29/5/2019</t>
  </si>
  <si>
    <t>23/5/2019</t>
  </si>
  <si>
    <t>13/5/2019</t>
  </si>
  <si>
    <t>11/5/2019</t>
  </si>
  <si>
    <t>25/4/2019</t>
  </si>
  <si>
    <t>10/4/2019</t>
  </si>
  <si>
    <t>1/4/2019</t>
  </si>
  <si>
    <t>3/4/2019</t>
  </si>
  <si>
    <t>20/3/2019</t>
  </si>
  <si>
    <t>18/3/2019</t>
  </si>
  <si>
    <t>11/3/2019</t>
  </si>
  <si>
    <t>7/2/2019</t>
  </si>
  <si>
    <t>28/2/2019</t>
  </si>
  <si>
    <t>26/2/2019</t>
  </si>
  <si>
    <t>25/2/2019</t>
  </si>
  <si>
    <t>22/2/2019</t>
  </si>
  <si>
    <t>20/2/2019</t>
  </si>
  <si>
    <t>18/2/2019</t>
  </si>
  <si>
    <t>12/2/2019</t>
  </si>
  <si>
    <t>10/2/2019</t>
  </si>
  <si>
    <t>7/1/2019</t>
  </si>
  <si>
    <t>25/1/2019</t>
  </si>
  <si>
    <t>15/1/2019</t>
  </si>
  <si>
    <t>11/1/2019</t>
  </si>
  <si>
    <t>4/12/2018</t>
  </si>
  <si>
    <t>3/12/2018</t>
  </si>
  <si>
    <t>13/12/2018</t>
  </si>
  <si>
    <t>11/12/2018</t>
  </si>
  <si>
    <t>1/12/2018</t>
  </si>
  <si>
    <t>29/11/2018</t>
  </si>
  <si>
    <t>26/11/2018</t>
  </si>
  <si>
    <t>21/11/2018</t>
  </si>
  <si>
    <t>1/11/2018</t>
  </si>
  <si>
    <t>31/10/2018</t>
  </si>
  <si>
    <t>25/10/2018</t>
  </si>
  <si>
    <t>15/10/2018</t>
  </si>
  <si>
    <t>2/8/2018</t>
  </si>
  <si>
    <t>22/6/2018</t>
  </si>
  <si>
    <t>25/4/2018</t>
  </si>
  <si>
    <t>6/9/2018</t>
  </si>
  <si>
    <t>13/12/2017</t>
  </si>
  <si>
    <t>25/8/2017</t>
  </si>
  <si>
    <t>21/8/2017</t>
  </si>
  <si>
    <t>7/7/2017</t>
  </si>
  <si>
    <t>5/4/2017</t>
  </si>
  <si>
    <t>9/12/2016</t>
  </si>
  <si>
    <t>ED/59-12-2016</t>
  </si>
  <si>
    <t>31/12/2016</t>
  </si>
  <si>
    <t>20/12/2016</t>
  </si>
  <si>
    <t>1/7/2016</t>
  </si>
  <si>
    <t>30/6/2016</t>
  </si>
  <si>
    <t>25/6/2016</t>
  </si>
  <si>
    <t>5/4/2016</t>
  </si>
  <si>
    <t>30/4/2016</t>
  </si>
  <si>
    <t>6/12/2015</t>
  </si>
  <si>
    <t>31/12/2015</t>
  </si>
  <si>
    <t>22/6/2015</t>
  </si>
  <si>
    <t>20/3/2015</t>
  </si>
  <si>
    <t>2/2/2015</t>
  </si>
  <si>
    <t>14/1/2015</t>
  </si>
  <si>
    <t>25/11/2013</t>
  </si>
  <si>
    <t>4/12/2011</t>
  </si>
  <si>
    <t>LA SUPER REVISTA (CORPORACION DOMINICANA DE RADIO Y TELEV.)</t>
  </si>
  <si>
    <t>5/11/2011</t>
  </si>
  <si>
    <t>20/7/2011</t>
  </si>
  <si>
    <t>19/7/2011</t>
  </si>
  <si>
    <t>18/7/2011</t>
  </si>
  <si>
    <t>8/6/2011</t>
  </si>
  <si>
    <t>30/6/2011</t>
  </si>
  <si>
    <t>25/6/2011</t>
  </si>
  <si>
    <t>24/6/2011</t>
  </si>
  <si>
    <t>20/6/2011</t>
  </si>
  <si>
    <t>15/6/2011</t>
  </si>
  <si>
    <t>13/6/2011</t>
  </si>
  <si>
    <t>12/6/2011</t>
  </si>
  <si>
    <t>1/6/2011</t>
  </si>
  <si>
    <t>30/5/2011</t>
  </si>
  <si>
    <t>27/5/2011</t>
  </si>
  <si>
    <t>25/5/2011</t>
  </si>
  <si>
    <t>KARRETEANDO (CORPORACION DOMINICANA DE RADIO Y TV)</t>
  </si>
  <si>
    <t>24/5/2011</t>
  </si>
  <si>
    <t>20/5/2011</t>
  </si>
  <si>
    <t>TE ESTAN FACTURANDO (CORPORACION DOMINICANA DE RADIO Y TELEV. )</t>
  </si>
  <si>
    <t>17/5/2011</t>
  </si>
  <si>
    <t>8/4/2011</t>
  </si>
  <si>
    <t>28/4/2011</t>
  </si>
  <si>
    <t>20/4/2011</t>
  </si>
  <si>
    <t>CON LOS FAMOSOS/CORPORACION DOMINICANA DE RADIO Y TELEV.</t>
  </si>
  <si>
    <t>13/4/2011</t>
  </si>
  <si>
    <t>NOTI ESPECTACULO (CORPORACION DOMINICANA DE RADIO Y TELEV.)</t>
  </si>
  <si>
    <t>8/3/2011</t>
  </si>
  <si>
    <t>20/3/2011</t>
  </si>
  <si>
    <t>11/3/2011</t>
  </si>
  <si>
    <t>8/1/2011</t>
  </si>
  <si>
    <t>7/1/2011</t>
  </si>
  <si>
    <t>6/1/2011</t>
  </si>
  <si>
    <t>13/1/2011</t>
  </si>
  <si>
    <t>1/1/2011</t>
  </si>
  <si>
    <t>7/12/2010</t>
  </si>
  <si>
    <t>9/9/2010</t>
  </si>
  <si>
    <t>30/9/2010</t>
  </si>
  <si>
    <t>31/8/2010</t>
  </si>
  <si>
    <t>19/8/2010</t>
  </si>
  <si>
    <t>5/7/2010</t>
  </si>
  <si>
    <t>12/7/2010</t>
  </si>
  <si>
    <t>1/7/2010</t>
  </si>
  <si>
    <t>30/6/2010</t>
  </si>
  <si>
    <t>28/6/2010</t>
  </si>
  <si>
    <t>11/6/2010</t>
  </si>
  <si>
    <t>18/5/2010</t>
  </si>
  <si>
    <t>19/4/2010</t>
  </si>
  <si>
    <t>15/3/2010</t>
  </si>
  <si>
    <t>2140-00-39</t>
  </si>
  <si>
    <t>2140-02-111</t>
  </si>
  <si>
    <t>2140-02-94</t>
  </si>
  <si>
    <t>2142-78</t>
  </si>
  <si>
    <t xml:space="preserve">BLOQUE DE PELICULA/CORPORACION DOMINICANA DE RADIO Y TELEV. </t>
  </si>
  <si>
    <t>CARMEN JULIA CUELLO SEGURA CED-018-0050719-4</t>
  </si>
  <si>
    <t>OC-5894-1 DA/1154/2020</t>
  </si>
  <si>
    <t>PUBLICIDAD INSTITUCIONAL EN EL PROG. RADIAL DESAFIOS DE LA ACTUALIDAD , 3 CUOTAS DE RD$29500 C/U</t>
  </si>
  <si>
    <t>10/8/2020</t>
  </si>
  <si>
    <t>CORPORACION DOMINICANA DE RADIO Y TELEV./EDICION ESPECIAL, NOTICIAS SIN</t>
  </si>
  <si>
    <t>ENTREVISTA DE LA SEMANA/CORPORACION DOMINICANA DE RADIO Y TELEV.</t>
  </si>
  <si>
    <t>HABLANDO DE SALUD/CORPORACION DOMINICANA DE RADIO Y TELEV.</t>
  </si>
  <si>
    <t xml:space="preserve">MARTIN TORIBIO ABREU CED:001-0122841-9
</t>
  </si>
  <si>
    <t>OPERACIONES SUPERCANAL</t>
  </si>
  <si>
    <t>OS-5907-1               REF. 1311</t>
  </si>
  <si>
    <t>SERVICIO DE ARRENDAMIENTO DE 4 IMPRESORAS MODELOS W5335-SD Y WC5230-TD, MARCA XEROX 4 CUOTAS DE DE RD$114,093.65</t>
  </si>
  <si>
    <t>2140-05-30</t>
  </si>
  <si>
    <t>RAFAELA MORILLO MENDOZA CED:055-0000740-5</t>
  </si>
  <si>
    <t>B15-00000029</t>
  </si>
  <si>
    <t>RED DOM. DE TEL. POR INTERNET (RDTVI; SAS)(131070256)</t>
  </si>
  <si>
    <t>BS-0006547-2020                                 DJ-3-3-2020-41</t>
  </si>
  <si>
    <t>PUBLICIDAD INSTITUCIONAL EN EL PROG. ACENTO TV, 6 CUOTAS DE RD$118,000 C/U</t>
  </si>
  <si>
    <t>AÑO</t>
  </si>
  <si>
    <t>DJ-151-08-2018 CO-002161-2018</t>
  </si>
  <si>
    <t>PARA REGISTRAR DEUDA POR CONCEPTO DE AYUDA UNICA.</t>
  </si>
  <si>
    <t>PARA ANULAR CHEQUE DE DA/1729/2018, NCF B1500001162 Y 1161, POR CONCEPTO DE AYUDA.</t>
  </si>
  <si>
    <t>A010010011500000005/    A010010011500000006</t>
  </si>
  <si>
    <t>PUBLICIDAD EN EL PROGRAMA NOSOTROS AHORA, 2/3 Y 3/3  ENERO Y FEBRERO  2015</t>
  </si>
  <si>
    <t>2142-93</t>
  </si>
  <si>
    <t>FRANCISCO FERNANDEZ ESCOTO CED:059-0005441-1</t>
  </si>
  <si>
    <t>DA/1898/2019</t>
  </si>
  <si>
    <t>2142-94</t>
  </si>
  <si>
    <t>JUAN JOSE FILION ALMONTE CED:031-0455240-5</t>
  </si>
  <si>
    <t>DA/1932/2019</t>
  </si>
  <si>
    <t>2142-61</t>
  </si>
  <si>
    <t>JUANA ELIZABETH GONZALEZ AVILA CED:402-2325466-1</t>
  </si>
  <si>
    <t>DA/1912-2019</t>
  </si>
  <si>
    <t>30/12/2019</t>
  </si>
  <si>
    <t>5/8/2020</t>
  </si>
  <si>
    <t>2142-92</t>
  </si>
  <si>
    <t>RHADAMES ACOSTA CASTRO CED:041-0007257-0</t>
  </si>
  <si>
    <t>DA/1732/2019</t>
  </si>
  <si>
    <t>2142-76</t>
  </si>
  <si>
    <t>ROBIMSON DIAZ SANTOS CED:049-0016174-8</t>
  </si>
  <si>
    <t>DA/1654/2019</t>
  </si>
  <si>
    <t>2142-91</t>
  </si>
  <si>
    <t>SANDRA AGUSTIN MOREL</t>
  </si>
  <si>
    <t>DA/1908/2019</t>
  </si>
  <si>
    <t>2141</t>
  </si>
  <si>
    <t>SEGUROS BANRESERVAS(RNC101874503)</t>
  </si>
  <si>
    <t>2140-02-62</t>
  </si>
  <si>
    <t xml:space="preserve">AMECHE COMUNICACIONES </t>
  </si>
  <si>
    <t>B15-00000079</t>
  </si>
  <si>
    <t>TOTAL GENERAL</t>
  </si>
  <si>
    <t>2141-06-513</t>
  </si>
  <si>
    <t>PROQUIA SRL, RNC (130-50281-1)</t>
  </si>
  <si>
    <t>2141-06-515</t>
  </si>
  <si>
    <t>MERCANTIL RAMI, SRL (122-02475-1)</t>
  </si>
  <si>
    <t>2146-00-88</t>
  </si>
  <si>
    <t>FUNDACION MERCY JACQUEZ (RNC401513625)</t>
  </si>
  <si>
    <t>222-00</t>
  </si>
  <si>
    <t>222-01</t>
  </si>
  <si>
    <t>222-02</t>
  </si>
  <si>
    <t>222-03</t>
  </si>
  <si>
    <t>222-05</t>
  </si>
  <si>
    <t>222-06</t>
  </si>
  <si>
    <t>222-07</t>
  </si>
  <si>
    <t>222-08</t>
  </si>
  <si>
    <t>222-09</t>
  </si>
  <si>
    <t>222-10</t>
  </si>
  <si>
    <t>222-11</t>
  </si>
  <si>
    <t>222-12</t>
  </si>
  <si>
    <t>222-13</t>
  </si>
  <si>
    <t>222-14</t>
  </si>
  <si>
    <t>222-15</t>
  </si>
  <si>
    <t>222-16</t>
  </si>
  <si>
    <t>222-17</t>
  </si>
  <si>
    <t>222-18</t>
  </si>
  <si>
    <t>222-19</t>
  </si>
  <si>
    <t>222-20</t>
  </si>
  <si>
    <t>222-21</t>
  </si>
  <si>
    <t>222-22</t>
  </si>
  <si>
    <t>222-23</t>
  </si>
  <si>
    <t>222-25</t>
  </si>
  <si>
    <t>222-26</t>
  </si>
  <si>
    <t>222-27</t>
  </si>
  <si>
    <t>222-28</t>
  </si>
  <si>
    <t>222-29</t>
  </si>
  <si>
    <t>222-30</t>
  </si>
  <si>
    <t>222-31</t>
  </si>
  <si>
    <t>222-32</t>
  </si>
  <si>
    <t>222-33</t>
  </si>
  <si>
    <t>222-34</t>
  </si>
  <si>
    <t>222-35</t>
  </si>
  <si>
    <t>222-36</t>
  </si>
  <si>
    <t>222-37</t>
  </si>
  <si>
    <t>222-38</t>
  </si>
  <si>
    <t>222-39</t>
  </si>
  <si>
    <t>222-40</t>
  </si>
  <si>
    <t>222-41</t>
  </si>
  <si>
    <t>222-42</t>
  </si>
  <si>
    <t>222-43</t>
  </si>
  <si>
    <t>222-44</t>
  </si>
  <si>
    <t>222-45</t>
  </si>
  <si>
    <t>222-46</t>
  </si>
  <si>
    <t>222-47</t>
  </si>
  <si>
    <t>222-48</t>
  </si>
  <si>
    <t>222-49</t>
  </si>
  <si>
    <t>222-50</t>
  </si>
  <si>
    <t>222-51</t>
  </si>
  <si>
    <t>222-52</t>
  </si>
  <si>
    <t>222-53</t>
  </si>
  <si>
    <t>222-54</t>
  </si>
  <si>
    <t>222-55</t>
  </si>
  <si>
    <t>222-56</t>
  </si>
  <si>
    <t>222-57</t>
  </si>
  <si>
    <t>TELERADIO AMERICA, S.A./ LARGO PLAZO</t>
  </si>
  <si>
    <t>222-58</t>
  </si>
  <si>
    <t>222-59</t>
  </si>
  <si>
    <t>222-60</t>
  </si>
  <si>
    <t>222-61</t>
  </si>
  <si>
    <t>222-62</t>
  </si>
  <si>
    <t>222-63</t>
  </si>
  <si>
    <t>222-64</t>
  </si>
  <si>
    <t>NATALY PANIAGUA DE ROSARIO</t>
  </si>
  <si>
    <t>2141-06-519</t>
  </si>
  <si>
    <t>2141-06-520</t>
  </si>
  <si>
    <t>2146-00-72</t>
  </si>
  <si>
    <t>ALQUILER</t>
  </si>
  <si>
    <t>cuenta Control</t>
  </si>
  <si>
    <t xml:space="preserve">Cuenta Contable </t>
  </si>
  <si>
    <t>FACTURA / CONTRATO</t>
  </si>
  <si>
    <t>Caso remitido a evaluacion CCG.</t>
  </si>
  <si>
    <t>25 HORAS DE NOTICIAS SRL,RNC.131873804</t>
  </si>
  <si>
    <t xml:space="preserve">PUBLICIDAD INSTITUCIONAL A TRAVES DEL PERIODICO DIGITAL CORRESAPONDIENTE AL PERIODO 06 DE NOV. AL 06 DE DIC. DEL 2019. </t>
  </si>
  <si>
    <t>SI</t>
  </si>
  <si>
    <t>CENTROXPERT STE, SRL (131-20277-2)</t>
  </si>
  <si>
    <t>B1500000865</t>
  </si>
  <si>
    <t>PARA REGISTRA RECEPCION DE MERCANCIA EN EL DEPTO. DE ALMACEN Y SUMINISTROS DE MATERIALES GASTABLES, MEDIANTE FACT. NCF: B1500000865 CORREPONDIENTE AL MES DE NOVIEMBRE 2021. SEGÚN DOC. ANEXO.</t>
  </si>
  <si>
    <t>IMPROFORMAS SRL, (130-019881-2)</t>
  </si>
  <si>
    <t>B1500000545</t>
  </si>
  <si>
    <t>PARA REGISTRA RECEPCION DE MERCANCIA EN EL DEPTO. DE ALMACEN Y SUMINISTROS DE UTILES Y MATERIALES GASTABLES, MEDIANTE FACT. NCF: B1500000545 CORREPONDIENTE AL MES DE NOVIEMBRE 2021. SEGÚN DOC. ANEXO.</t>
  </si>
  <si>
    <t>COMPU-OFFICE DOMINICANA, SRL (130-22868-8)</t>
  </si>
  <si>
    <t>B1500002693</t>
  </si>
  <si>
    <t>PARA REGISTRA RECEPCION DE MERCANCIA EN EL DEPTO. DE ALMACEN Y SUMINISTROS DE  MATERIALES GASTABLES CARTUCHOS Y TONER, MEDIANTE FACT. NCF: B1500002693, CORREPONDIENTE AL MES DE NOVIEMBRE 2021. SEGÚN DOC. ANEXO.</t>
  </si>
  <si>
    <t>PRESTACIONES LABORALES</t>
  </si>
  <si>
    <t>NO</t>
  </si>
  <si>
    <t>SERVICIOS PROFECIONALES</t>
  </si>
  <si>
    <t>DA/1048/2020</t>
  </si>
  <si>
    <t>DA/1128/2020</t>
  </si>
  <si>
    <t xml:space="preserve">HONORARIOS PROFESIONALES POR SERVICIO DE LEGALIZACION DE 30 CONTRATOS DE AYUDA SOCIAL Y ECONOMICA </t>
  </si>
  <si>
    <t xml:space="preserve">AYUDA ECONOMICA SOLICITADA POR EL SEÑOR MAXIMO RAMON EURIPIDEZ, </t>
  </si>
  <si>
    <t>ALQUILER DE DOS VEHICULO MODELO MITSUBISHI L-200 POR 22 DIAS DESDE 01/05/2016 HASTA 31/05/2016 REFERENCIA SDQCI-16271</t>
  </si>
  <si>
    <t>REPARACIONES</t>
  </si>
  <si>
    <t>CONTRATACION DE TRABAJOS DE REMOZAMIENTO DE LOS EDIFICIOS (PRINCIPAL Y POSTERIOR) DE LA SEDE CENTRAL DE LA LOTERIA NACIONAL.</t>
  </si>
  <si>
    <t xml:space="preserve">BENEFICIOS LABORALES </t>
  </si>
  <si>
    <t xml:space="preserve">SERVICIO DE ASESORIA PARA DISEÑO Y ESTRATEGIA DE COMUNICACIÓN </t>
  </si>
  <si>
    <t>CANDER COMUNICACIONES CXA</t>
  </si>
  <si>
    <t>DA/1522/2015, PUBLICIDAD DE LA INSTITUCION PROGRAMA VISION POLITICA A TRAVES DEL CANAL 3, CUOTA 3/3</t>
  </si>
  <si>
    <t>POR CONCEPTO DE PAGO DE SERV. DE ALMUERZOS</t>
  </si>
  <si>
    <t>10/08/2020</t>
  </si>
  <si>
    <t>AYUDAS MEDICAS</t>
  </si>
  <si>
    <t xml:space="preserve"> B1500000227</t>
  </si>
  <si>
    <t>PARA REGISTRAR RECEPCION DE MERCANCIA EN EL DEPTO. DE ALMACEN Y SUMINISTRO DE MATERIALES Y UTILES DE LIMPIEZA, MEDIANTE FACTUA NCF : B1500000227, CORRESPONDIENTE AL MES DE JUNIO 2021., SEGUN DOC. ANEX</t>
  </si>
  <si>
    <t>B1500003532/</t>
  </si>
  <si>
    <t>B1500031870/B1500031876/B1500031871</t>
  </si>
  <si>
    <t>PARA REGISTRAR PRIMER PAGO (25%) DEL MONTO TOTAL, EL CUAL ASCIENDE A LA SUMA DE RD$1,906,946.35 POR CONCEPTO DE RENOVACION DE POLIZA DE SEGURO NO. 2-2-502-0218350,Y POLIZA 2-2-503-0262265</t>
  </si>
  <si>
    <t>15/11/2021</t>
  </si>
  <si>
    <t>N/A</t>
  </si>
  <si>
    <t xml:space="preserve">AYUDA ECONOMICA A FAVOR DE JOSE ANGEL SANCHEZ OVIEDO, </t>
  </si>
  <si>
    <t>PUBLICIDAD INSTITUCIONAL EN EL PROG. INFORMATE CON ANA JIMENEZ Y DANYLSA VARGAS, EL CUAL SE TRANSMITE POR RNN CANAL 27, 6 CUOTAS DE 59,000 C/U</t>
  </si>
  <si>
    <t xml:space="preserve">SERVICIO DE REPARACION DE AIRES ACONDICIONADOS </t>
  </si>
  <si>
    <t>B15-00000018</t>
  </si>
  <si>
    <t>PAGO DE SERVICIOS PROFESIONALES DE CONSULTORIA EN MATERIA JURIDICA.</t>
  </si>
  <si>
    <t>MATERIALES Y SUMINISTRO</t>
  </si>
  <si>
    <t>SERVICIO DE MANTENIMIENTO DE LOS APARTAMENTOS B-3 Y C-2, UBICADOS EN LA TORRE COMPOSTELA, CORRESPONDIENTE AL MES DE FEBRERO 2019 MAS MORA POR ATRASA DEL MES DE MARZO.</t>
  </si>
  <si>
    <t>PUBLICIDAD INSTITUCIONAL EN LA TRANSMISION COBERTURA BATALLA ELECTOTORAL, EN LA PROGRAMACION ESTELAR DE NOTICIAS SIN.</t>
  </si>
  <si>
    <t xml:space="preserve">B1500000336                      </t>
  </si>
  <si>
    <t xml:space="preserve">PAGO PUBLICI. INST., SERVIDA EN 126 CUÑAS-27"/30" MAS 38 LOGO Y 31 SIGA DISFRUT., TRANSM. EN V. PROG. EL SOW </t>
  </si>
  <si>
    <t>B15-00000858</t>
  </si>
  <si>
    <t>PUBLICIDAD INSTITUCIONAL EN LA PROGRAMACION REGULAR DE COLOR VISION, 6 CUOTAS DE RD$ 547,706.85 C/U</t>
  </si>
  <si>
    <t>B15-00000484/B15-00000478</t>
  </si>
  <si>
    <t>BENEFICIOS LABORALES</t>
  </si>
  <si>
    <t>PUBLICIDAD TELEVISIVA A LA INSTITUCION EN EL PROGRAMA AQUÍ PRIMERO CANAL 16</t>
  </si>
  <si>
    <t>B15-00000016</t>
  </si>
  <si>
    <r>
      <t xml:space="preserve">PAGO CORRESP. AL 20 % DEL MONTO TOTAL CONTRATADO QUE ASCIENDE RD$1,300,000.00 POR CONFECCION DE MANUALES DE POLITICAS Y PROCEDIMIENTOS DE DPTO. DE LA INSTITUCION SUST. CK. NO. 55918 </t>
    </r>
    <r>
      <rPr>
        <b/>
        <sz val="10"/>
        <color theme="1"/>
        <rFont val="Times New Roman"/>
        <family val="1"/>
      </rPr>
      <t>ACTUALIZADO PAGO CON CK 56024 Y 56894 PAGADO EN MARZO</t>
    </r>
  </si>
  <si>
    <t>222</t>
  </si>
  <si>
    <t xml:space="preserve">PUBLUCIDAD TELEVISIVA EN EL ESPACIO AL DIA CON CLAUDIA PEREZ , LA TORA POR TELERADIO AMERICA CABLE Y CANAL 45 Y 12 Y EL PERIODICO CUOTA 88,500  CXP CORRESPONDIENTE A 3 CHEQUE ANULADOS C/U </t>
  </si>
  <si>
    <t>PUBLICIDAD INSTITUCIONAL EN EL PROGRAMA , TELEDEMOCRACIA , TRASMITIDO POR TELERADIO AMERICA , 8 CUOTAS DE 59, 000 C/U</t>
  </si>
  <si>
    <t>2146</t>
  </si>
  <si>
    <t>PUBLICIDAD DE LA INSTITUCION EN EL PROGRAMA LA BOLA DE BOLA DE KUTUKA, POR RADIOEMISORA STUDIO 88.9.</t>
  </si>
  <si>
    <t xml:space="preserve">BENEFICIOS LABORALES  </t>
  </si>
  <si>
    <t>OTRAS AYUDAS</t>
  </si>
  <si>
    <t>AYUDA ECONOMICA SOLICITADA POR LA SEÑORA BELKIS ANTONIA HERNANDEZ, CED. 001-0015165-3, A LOS FINES DE COLABORAR CON DESARROLLO DEL PROGRAMA EDUCATIVO EN LINEA DESTINADO A LA COMUNIDAD HIPOACAUSIA</t>
  </si>
  <si>
    <t xml:space="preserve">2DO Y ULTIMO PAGO  POR SERVICIOS DE ADECUACIONES CIVILES DEL CENTRO DE DATOS, </t>
  </si>
  <si>
    <t xml:space="preserve">PUBLICIDAD INSTITUCIONAL EN EL PERIODICO DIGITAL WWW.NOTICIASVEINTICUATRO7.COM.DO, 6 CUOTA C/U 59,000  </t>
  </si>
  <si>
    <t>B15-00000009</t>
  </si>
  <si>
    <t>PUBLICIDAD INSTITUCIONAL A TRAVES DEL PERIODICO DIGITAL ACTUALIDAD, 6 CUOTAS DE 23,600 C/U</t>
  </si>
  <si>
    <t>B15-00000170</t>
  </si>
  <si>
    <t>COMPRA DE MOBILIARIO Y SUMINISTROS DE OFICINA</t>
  </si>
  <si>
    <t>B15-00000106</t>
  </si>
  <si>
    <t>SERVICIOS DE HOSPITALIZACION DEL SEÑOR DIOMEDES REMIGIO PICHARDO.</t>
  </si>
  <si>
    <t>B15-00000075</t>
  </si>
  <si>
    <t>LN-CK-055554 A FAVOR DE INSTITUTO GLOBAL DE ALTOS ESTUDIOS EN CIENCIA SOCIALES POR UN MONTO DE RD$ 501,500 PAGO FACT. NCF/B1500000075, A FAVOR DE LA SRA. GINA LISSELLE ROSARIO DIAZ CED-225-0045798-5, A FINES DE REALIZAR UN MASTER EN RELACIONES INTERN</t>
  </si>
  <si>
    <t>B15-00000028</t>
  </si>
  <si>
    <t>PUBLICIDAD INSTITUCIONAL EN EL PORTAL DIGITAL  WWW. IMPACTO MUNICIPAL RADIO.COM P. 6 CUOTAS DE 59,000 C/U</t>
  </si>
  <si>
    <t>B15-00000182</t>
  </si>
  <si>
    <t>PUBLICIDAD TELEVISIVA DE LA INSTITUCION EN EL PROGRAMA TELE NOCHE, A TRAVES DE TELERADIO AMERICA. PAGO 1 DE 6</t>
  </si>
  <si>
    <t>COMPRA DE GOMAS Y BATERIAS ,OC/5414-1 REQ. 21233</t>
  </si>
  <si>
    <t>SERVICIO DE TRANSPORTE DE CARGA DE CAJAS NAVIDEÑAS LOS DIAS 28 Y 29 DE DICIEMBRE DE 2018.</t>
  </si>
  <si>
    <t>PUBLICIDAD LA SUPER REVISTA CANAL 9</t>
  </si>
  <si>
    <t>B15-00000197</t>
  </si>
  <si>
    <t xml:space="preserve">Contrato de suministro de bienes y servicios conexos adquisicion de equipos, softwarey servicios informaticos ABONO DEL 6T0 PAGO </t>
  </si>
  <si>
    <t>SERV. DE  CUBICACION NO. 1V, CORRESP. A TRABAJOS DE REMODELACION Y AMPLIACION DEL AREA DE CAFETERIA COMDEDOR DEL EDIF. DE LA SEDE CENTRAL DE LA INST. SE HARA 1ER PAGO DE RD 1,890,830.08, (20%)CORRESP. AL 1ER PAGO.</t>
  </si>
  <si>
    <t>ED/59/12/2016</t>
  </si>
  <si>
    <t>B15-00000110</t>
  </si>
  <si>
    <t>PUBLICIDAD INSTITUCIONAL A TRAVES DE LA EMISORA KQ94.5 FM, PROGRAMACION REGULAR.NET Y EN TUNE IN, 6 CUOTAS DE 118,000</t>
  </si>
  <si>
    <t>B15-00000021</t>
  </si>
  <si>
    <t>PUBLICIDAD INSTITUCIONAL EN ELE PERIODICO DIGITAL BAJO LA LENTE.COM, 6 CUOTAS DE RD$59,000 C/U</t>
  </si>
  <si>
    <t xml:space="preserve">PUBLICIDAD DE DOS CUÑAS DIARIAS EN EL PROG. SUPER DEPORTE QUE TRASMITE DE LUN. A VIR. POR SUPER CANAL Y SUPER CARIBE. 3 CUOTAS DE RD$47,200 </t>
  </si>
  <si>
    <t>PUBLICIDAD INSTITUCIONAL  A TRAVES DE COLOR VISION CANAL 9,  8 CUOTAS DE RD$118,000 C/U</t>
  </si>
  <si>
    <t>PUB. INSTITUCIONAL DE 50 CUÑAS DE 30 SEG. EN LA PROG. CANAL DE LA FORTUNA  PAGO 6 DE 12  (MONTO CONTRADO ACTUALIZADO A SU VALOR REAL 4/10/2019)</t>
  </si>
  <si>
    <t>B15-00000368</t>
  </si>
  <si>
    <t>B1500000061, B1500000165, B1500000170, B1500000171 Y B1500000199</t>
  </si>
  <si>
    <t xml:space="preserve">COMPRAS DE MERCANCIA DE UTILES Y MATERIALES DE LIMPIEZA </t>
  </si>
  <si>
    <t>16/06/2021</t>
  </si>
  <si>
    <t>PUBLICIDAD EN MEDIOS RADIALES, A TRAVES DE SU RED DE EMISORAS  Y PROGRAMAS. 6 CUOTAS DE 666,150.36 C/U</t>
  </si>
  <si>
    <t>BS-0002615-2020                   DJ-30-1-2020-11</t>
  </si>
  <si>
    <t>PUBLICIDAD INSTITICIONAL EN RADIO PRIMERA FM, 12 CUOTAS DE 1,475,000 C/U</t>
  </si>
  <si>
    <t>PUBLICIDAD INSTITUCIONAL EN EL PERIODICO DIGITAL  ESTRELLAS Y REDES, 3 CUOTAS DE RD$35,400 C/U</t>
  </si>
  <si>
    <t xml:space="preserve"> BENEFICIOS LABORALES </t>
  </si>
  <si>
    <t xml:space="preserve">AYUDA ECONOMICA PARA CUBRIR GASTOS FUNEBRES. </t>
  </si>
  <si>
    <t xml:space="preserve">PUBLICIDAD DE LA INSTITUCION , (1/2)  COLOCADA EN EL PROGRAMA, COHES CLARAS. POR LOS CANALES 35 Y 61 </t>
  </si>
  <si>
    <t xml:space="preserve">PUBLICIDAD INSTITUCIONAL EN EL PROG.PRIMERA ENTREGA, DOS CUÑAS DIARIAS, 8 CUOTAS DE 88,500 </t>
  </si>
  <si>
    <t xml:space="preserve"> DEUDA CORRESPONDIENTE A LA PRODUCCION DEL BILLETE SOLIDARIO.</t>
  </si>
  <si>
    <t>B15-00000040</t>
  </si>
  <si>
    <t>PUBLICIDAD TRANSMITIDA EN EL PROGRAMA HABLANDO CLARO,  POR LAS EMISORAS MATRIZ 104.5 FM, LA SUPER 103.1 EN SANTIAGO Y RETRASMITIDO EN LA 1380 AM. EN STO. DGO RADIO ORIENTAL DE LA REGION PARA LA REGION ESTE RADIO LIBERTAD BAHIA DE SAMANA,  RD$59000 c/u</t>
  </si>
  <si>
    <t xml:space="preserve">CAMPAÑA PUBLICITARIA SOBRE COBERTURA DE RIFAS, EVENTOS Y ACTIVIDADES INFOMERCIALES HD PROFECIONALES PARA TV, CAPSULAS HD PARA LAS REDES SOCIALES ENTRE OTROS PAGO 6/6 </t>
  </si>
  <si>
    <t>PUBLICIDAD INSTITUCIONAL EN EL PROG. BUENAS TARDES PAIS,  POR CINEVISION , 12 CUOTAS DE RD$ 118,000 C/U</t>
  </si>
  <si>
    <t>B15-00000026</t>
  </si>
  <si>
    <t>B15-000000142</t>
  </si>
  <si>
    <t>PUBLICIDAD INSTITUCIONAL A TRAVES DE LA PAGINA WEB WWW.CACHICHA, INCLUYENDO EL SORTEO DE LOS DOMINGOS , 6 CUOTAS DE 590,000 C/U</t>
  </si>
  <si>
    <t>DA/1592/2019                             B15-00000066</t>
  </si>
  <si>
    <t xml:space="preserve"> PUBLICIDAD INSTITUCIONAL PAUTADAS EN LA PROGRAMACION REGULAR DE TELEIMPACTO, CANAL 22, TELECABLE NACIONAL, WIND TELECOM, ORBIT CABLE NACIONAL, 52 ASTER, CLARO TV Y ÉXITO VISION, 12 CUOTAS</t>
  </si>
  <si>
    <t>B15-196/ 391/392/393/396/397/398/296/374/375</t>
  </si>
  <si>
    <t>PUBLICIDAD INSTITUCIONAL</t>
  </si>
  <si>
    <t>PUBLICIDAD DE LA INSTITUCION  TRANSMITIDA EN LOS PROGRAMAS RADIO 104 FM Y TELESUR CANAL 10, CUOTA 2/2</t>
  </si>
  <si>
    <t>CONSULTORIA CON FINES DE CONTRIBUIR AL DESARROLLO DE LAS CAPACIDADES COMERCIALES DE LAS PEQUEÑAS Y MEDIANAS EMPRESAS.</t>
  </si>
  <si>
    <t>DJ-20-11-19-90</t>
  </si>
  <si>
    <t>GIZEL RIVERA SOTO</t>
  </si>
  <si>
    <t xml:space="preserve">ENCARGADA DPTO. DE CONTABILIDAD </t>
  </si>
  <si>
    <t xml:space="preserve">LOTERIA NACIONAL </t>
  </si>
  <si>
    <t>DEPARTAMENTO DE CONTABILIDAD</t>
  </si>
  <si>
    <t xml:space="preserve">RELACION DE CUENTAS POR PAGAR PROVEEDORES, SUPLIDORES Y EX COLABORADORES </t>
  </si>
  <si>
    <t>Revisado por:</t>
  </si>
  <si>
    <t xml:space="preserve">DIRECTORA FINANCIERA </t>
  </si>
  <si>
    <t>CI-0000021-2021 DJ-2035-01-2021</t>
  </si>
  <si>
    <t>SERVICIOS PARA OBSERVAR Y VERICAR EL BUEN MANEJO DEL PROCESO CONCERNIENTE AL MONTAJE, ORGANIZACIÓN, TRANSPARENCIA Y DIFUSION DEL SORTEO (GANA MAS) DE LA INSTITUCION, TRANSMITIDOS DE DOMINGOS A SABADO, CORRESPONDIENTE AL PERIODO DEL 11/10/2020-11/11/202021. 12 CUOTAS DE 49,560 C/U</t>
  </si>
  <si>
    <t>CI-0000010-2021 DJ-2034-12-2021</t>
  </si>
  <si>
    <t>DESIGNACION  DE MANERA PERMANENTE UN MIEMBRO ACTIVO CON LA FINALIDAD DE OBSERVAR Y VERIFICAR EL BUEN MANEJO DEL PROCESO CONCERNIENTE AL MONTAJE, ORGANIZACIÓN , TRANPARENCIA Y DIFUCION  DE LOS SORTEOS DIARIOS DE LA INTITUCION PERIODO 27/09/2020 AL 27/09/2021, 12 CUOTAS DE 53,100 C/U</t>
  </si>
  <si>
    <t>PUBLICIDAD DE 4 CUÑAS DIARIAS A TRAVES DE LA PROGRAMACION DE ZOL, 106.5, CORRESPONDIENTE AL PERIODO DEL 22 DE OCT. AL 22 DE NOV. DE 2018.</t>
  </si>
  <si>
    <t>B15-00000062</t>
  </si>
  <si>
    <t>DA/2304/2018 NCF,B1500000062, PUBLICIDAD INST. EN EL PROG. AL DIA CON CLAUDIA PEREZ "LA TORA".  CUOTA 3/3</t>
  </si>
  <si>
    <t>DA-0239 SEGUNDO PAGO CORRESPONDIENTE A LA 2DA CUOTA DEL 80%DEL TOTAL DE MONTO CONTRATADO POR SERVICIO DE INSTALACION DEL SISTEMA DE SEGURIDAD VIDEO-VIGILANCIA EN EL EDIFICIO PRINCIPAL. 20% DE 554,807.54 3 CUOTAS DEL 80% POR UN VALOR DE RD$739,743.39</t>
  </si>
  <si>
    <t>PUBLICIDAD A TRAVES DE 04 CUÑAS DIARIAS EN LA PROGRAMACION REGULAR DE TELEFUTURO CANAL 23, 12 CUOTAS C/U DE 590,000.00</t>
  </si>
  <si>
    <t xml:space="preserve">PAGO UNICO POR MOTIVO DE PATROCINIO EN EL PROGRAMA ESPECIAL 6TOANIVERSARIO PEGATE Y GANA CON EL PACHA SABADO 16 DE DICIEMBRE </t>
  </si>
  <si>
    <t>B15-00000042</t>
  </si>
  <si>
    <t>A010010011500000032</t>
  </si>
  <si>
    <t>PUBLICIDAD DE LA INSTITUCION EN CADENA DE NOTICIA Y TELEVISION DE 1 AL 20 DE ABRIL 11 CUOTAS DE 12 SEGÚN DA/1525-11</t>
  </si>
  <si>
    <t>Preparado por:</t>
  </si>
  <si>
    <t>2141-06-158</t>
  </si>
  <si>
    <t>OFICINA UNIVERSAL, S.A (RNC. 101-74211-9)</t>
  </si>
  <si>
    <t>2141-06-521</t>
  </si>
  <si>
    <t>BEST SUPPLY, SRL (RNC. 130-54857-9)</t>
  </si>
  <si>
    <t>B1500001407</t>
  </si>
  <si>
    <t>PARA REGISTRA RECEPCION DE MERCANCIA EN EL DEPTO. DE ALMACEN Y SUMINISTROS DE UTILES, MATERIALES GASTABLES Y UTILES DE LIMPIEZA, MEDIANTE FACT. NCF: B1500001407 CORREPONDIENTE AL MES DE DICIEMBRE 2021. SEGÚN DOC. ANEXO.</t>
  </si>
  <si>
    <t>B1500000471</t>
  </si>
  <si>
    <t>PARA REGISTRA RECEPCION DE MERCANCIA EN EL DEPTO. DE ALMACEN Y SUMINISTROS DE UTILES, MATERIALES GASTABLES Y UTILES DE LIMPIEZA, MEDIANTE FACT. NCF: B1500000471 CORREPONDIENTE AL MES DE DICIEMBRE 2021. SEGÚN DOC. ANEXO.</t>
  </si>
  <si>
    <t>2146-00-41</t>
  </si>
  <si>
    <t>OFFITEK, SRL (RNC. 101893931)</t>
  </si>
  <si>
    <t>B1500004063</t>
  </si>
  <si>
    <t xml:space="preserve">PARA REGISTRAR RECEPCION DE MERCANCIAS DE PEPUESTO Y SUMINISTRO DE EMPRENTA, MEDIANTE FACTURA NCF:B1500004063, CORRESP. AL MES DE ENERO DEL AñO 2022., PARA REGISTRAR RECEPCION </t>
  </si>
  <si>
    <t>11/1/2022</t>
  </si>
  <si>
    <t xml:space="preserve"> PERIODO   AL 31 DE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</si>
</sst>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8" formatCode="&quot;RD$&quot;#,##0.00"/>
    <numFmt numFmtId="169" formatCode="_([$$-1C0A]* #,##0.00_);_([$$-1C0A]* \(#,##0.00\);_([$$-1C0A]* &quot;-&quot;??_);_(@_)"/>
    <numFmt numFmtId="170" formatCode="yyyy\-mm\-dd"/>
    <numFmt numFmtId="171" formatCode="dd/mm/yy;@"/>
    <numFmt numFmtId="172" formatCode="dd/mm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Calibri"/>
      <family val="2"/>
      <scheme val="minor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3" fillId="0" borderId="0" xfId="0" applyFont="1"/>
    <xf numFmtId="165" fontId="0" fillId="0" borderId="0" xfId="1" applyFont="1"/>
    <xf numFmtId="165" fontId="2" fillId="0" borderId="0" xfId="1" applyFont="1"/>
    <xf numFmtId="165" fontId="4" fillId="0" borderId="0" xfId="1" applyFont="1"/>
    <xf numFmtId="165" fontId="1" fillId="0" borderId="0" xfId="1" applyFont="1"/>
    <xf numFmtId="165" fontId="5" fillId="0" borderId="0" xfId="1" applyFont="1"/>
    <xf numFmtId="165" fontId="0" fillId="0" borderId="0" xfId="0" applyNumberFormat="1"/>
    <xf numFmtId="165" fontId="3" fillId="0" borderId="0" xfId="1" applyFont="1"/>
    <xf numFmtId="165" fontId="2" fillId="0" borderId="0" xfId="0" applyNumberFormat="1" applyFont="1"/>
    <xf numFmtId="0" fontId="6" fillId="0" borderId="0" xfId="0" applyFont="1"/>
    <xf numFmtId="165" fontId="3" fillId="0" borderId="1" xfId="1" applyFont="1" applyBorder="1"/>
    <xf numFmtId="165" fontId="2" fillId="0" borderId="1" xfId="1" applyFont="1" applyBorder="1"/>
    <xf numFmtId="0" fontId="3" fillId="0" borderId="0" xfId="0" applyFont="1" applyAlignment="1"/>
    <xf numFmtId="43" fontId="0" fillId="0" borderId="0" xfId="0" applyNumberFormat="1"/>
    <xf numFmtId="43" fontId="6" fillId="0" borderId="0" xfId="0" applyNumberFormat="1" applyFont="1"/>
    <xf numFmtId="43" fontId="3" fillId="0" borderId="1" xfId="0" applyNumberFormat="1" applyFont="1" applyBorder="1"/>
    <xf numFmtId="43" fontId="0" fillId="0" borderId="2" xfId="0" applyNumberFormat="1" applyBorder="1"/>
    <xf numFmtId="0" fontId="7" fillId="0" borderId="0" xfId="0" applyFont="1"/>
    <xf numFmtId="43" fontId="3" fillId="0" borderId="3" xfId="0" applyNumberFormat="1" applyFont="1" applyBorder="1"/>
    <xf numFmtId="43" fontId="0" fillId="0" borderId="0" xfId="0" applyNumberFormat="1" applyBorder="1"/>
    <xf numFmtId="43" fontId="0" fillId="2" borderId="0" xfId="0" applyNumberFormat="1" applyFill="1" applyBorder="1"/>
    <xf numFmtId="43" fontId="0" fillId="2" borderId="2" xfId="0" applyNumberFormat="1" applyFill="1" applyBorder="1"/>
    <xf numFmtId="43" fontId="3" fillId="2" borderId="1" xfId="0" applyNumberFormat="1" applyFont="1" applyFill="1" applyBorder="1"/>
    <xf numFmtId="0" fontId="3" fillId="0" borderId="0" xfId="0" applyFont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right" vertical="center"/>
    </xf>
    <xf numFmtId="168" fontId="12" fillId="3" borderId="4" xfId="0" applyNumberFormat="1" applyFont="1" applyFill="1" applyBorder="1" applyAlignment="1">
      <alignment horizontal="center" vertical="center" wrapText="1"/>
    </xf>
    <xf numFmtId="1" fontId="12" fillId="3" borderId="4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 wrapText="1"/>
    </xf>
    <xf numFmtId="44" fontId="16" fillId="0" borderId="0" xfId="0" applyNumberFormat="1" applyFont="1" applyFill="1" applyAlignment="1">
      <alignment horizontal="center" vertical="justify"/>
    </xf>
    <xf numFmtId="0" fontId="12" fillId="3" borderId="4" xfId="0" applyFont="1" applyFill="1" applyBorder="1" applyAlignment="1">
      <alignment vertical="center" wrapText="1"/>
    </xf>
    <xf numFmtId="169" fontId="12" fillId="3" borderId="4" xfId="0" applyNumberFormat="1" applyFont="1" applyFill="1" applyBorder="1" applyAlignment="1">
      <alignment horizontal="center" vertical="center" wrapText="1"/>
    </xf>
    <xf numFmtId="168" fontId="12" fillId="3" borderId="4" xfId="0" applyNumberFormat="1" applyFont="1" applyFill="1" applyBorder="1" applyAlignment="1">
      <alignment horizontal="right" vertical="center" wrapText="1"/>
    </xf>
    <xf numFmtId="0" fontId="0" fillId="0" borderId="0" xfId="0"/>
    <xf numFmtId="1" fontId="16" fillId="0" borderId="0" xfId="0" applyNumberFormat="1" applyFont="1" applyFill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169" fontId="13" fillId="0" borderId="0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43" fontId="14" fillId="0" borderId="5" xfId="3" applyFont="1" applyFill="1" applyBorder="1" applyAlignment="1">
      <alignment horizontal="left" vertical="center" wrapText="1"/>
    </xf>
    <xf numFmtId="43" fontId="12" fillId="0" borderId="4" xfId="3" applyFont="1" applyFill="1" applyBorder="1" applyAlignment="1">
      <alignment horizontal="left" vertical="center" wrapText="1"/>
    </xf>
    <xf numFmtId="164" fontId="13" fillId="0" borderId="4" xfId="3" applyNumberFormat="1" applyFont="1" applyFill="1" applyBorder="1" applyAlignment="1">
      <alignment horizontal="right" vertical="center"/>
    </xf>
    <xf numFmtId="169" fontId="17" fillId="0" borderId="4" xfId="3" applyNumberFormat="1" applyFont="1" applyFill="1" applyBorder="1" applyAlignment="1">
      <alignment horizontal="left" vertical="center" wrapText="1"/>
    </xf>
    <xf numFmtId="49" fontId="9" fillId="0" borderId="4" xfId="3" applyNumberFormat="1" applyFont="1" applyFill="1" applyBorder="1" applyAlignment="1">
      <alignment horizontal="right" vertical="center" wrapText="1"/>
    </xf>
    <xf numFmtId="1" fontId="17" fillId="0" borderId="4" xfId="3" applyNumberFormat="1" applyFont="1" applyFill="1" applyBorder="1" applyAlignment="1">
      <alignment horizontal="center" vertical="center" wrapText="1"/>
    </xf>
    <xf numFmtId="170" fontId="13" fillId="0" borderId="4" xfId="0" applyNumberFormat="1" applyFont="1" applyBorder="1" applyAlignment="1">
      <alignment horizontal="left" vertical="center"/>
    </xf>
    <xf numFmtId="43" fontId="14" fillId="0" borderId="6" xfId="3" applyFont="1" applyFill="1" applyBorder="1" applyAlignment="1">
      <alignment horizontal="left" vertical="center" wrapText="1"/>
    </xf>
    <xf numFmtId="49" fontId="11" fillId="0" borderId="4" xfId="3" applyNumberFormat="1" applyFont="1" applyFill="1" applyBorder="1" applyAlignment="1">
      <alignment horizontal="justify" vertical="center" wrapText="1"/>
    </xf>
    <xf numFmtId="1" fontId="17" fillId="0" borderId="0" xfId="3" applyNumberFormat="1" applyFont="1" applyFill="1" applyBorder="1" applyAlignment="1">
      <alignment horizontal="center" vertical="center" wrapText="1"/>
    </xf>
    <xf numFmtId="1" fontId="14" fillId="0" borderId="4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/>
    </xf>
    <xf numFmtId="0" fontId="13" fillId="0" borderId="4" xfId="0" applyFont="1" applyBorder="1" applyAlignment="1"/>
    <xf numFmtId="14" fontId="9" fillId="0" borderId="4" xfId="0" applyNumberFormat="1" applyFont="1" applyFill="1" applyBorder="1" applyAlignment="1">
      <alignment horizontal="right" vertical="center" wrapText="1"/>
    </xf>
    <xf numFmtId="1" fontId="12" fillId="0" borderId="4" xfId="0" applyNumberFormat="1" applyFont="1" applyFill="1" applyBorder="1" applyAlignment="1">
      <alignment horizontal="center" vertical="center" wrapText="1"/>
    </xf>
    <xf numFmtId="171" fontId="9" fillId="0" borderId="4" xfId="0" applyNumberFormat="1" applyFont="1" applyFill="1" applyBorder="1" applyAlignment="1">
      <alignment horizontal="right" vertical="center"/>
    </xf>
    <xf numFmtId="172" fontId="9" fillId="0" borderId="4" xfId="0" applyNumberFormat="1" applyFont="1" applyFill="1" applyBorder="1" applyAlignment="1">
      <alignment horizontal="right" vertical="center"/>
    </xf>
    <xf numFmtId="49" fontId="9" fillId="0" borderId="0" xfId="3" applyNumberFormat="1" applyFont="1" applyFill="1" applyBorder="1" applyAlignment="1">
      <alignment horizontal="right" vertical="center" wrapText="1"/>
    </xf>
    <xf numFmtId="43" fontId="14" fillId="0" borderId="0" xfId="3" applyFont="1" applyFill="1" applyBorder="1" applyAlignment="1">
      <alignment horizontal="left" vertical="center" wrapText="1"/>
    </xf>
    <xf numFmtId="43" fontId="14" fillId="4" borderId="0" xfId="3" applyFont="1" applyFill="1" applyBorder="1" applyAlignment="1">
      <alignment horizontal="left" vertical="top" wrapText="1"/>
    </xf>
    <xf numFmtId="43" fontId="12" fillId="4" borderId="0" xfId="3" applyFont="1" applyFill="1" applyBorder="1" applyAlignment="1">
      <alignment horizontal="left" vertical="center" wrapText="1"/>
    </xf>
    <xf numFmtId="164" fontId="17" fillId="4" borderId="0" xfId="3" applyNumberFormat="1" applyFont="1" applyFill="1" applyBorder="1" applyAlignment="1">
      <alignment horizontal="left" vertical="center" wrapText="1"/>
    </xf>
    <xf numFmtId="169" fontId="14" fillId="4" borderId="0" xfId="0" applyNumberFormat="1" applyFont="1" applyFill="1" applyBorder="1" applyAlignment="1">
      <alignment horizontal="center" vertical="center"/>
    </xf>
    <xf numFmtId="43" fontId="12" fillId="0" borderId="0" xfId="3" applyFont="1" applyFill="1" applyBorder="1" applyAlignment="1">
      <alignment horizontal="left" vertical="center" wrapText="1"/>
    </xf>
    <xf numFmtId="164" fontId="17" fillId="0" borderId="0" xfId="3" applyNumberFormat="1" applyFont="1" applyFill="1" applyBorder="1" applyAlignment="1">
      <alignment horizontal="right" vertical="center" wrapText="1"/>
    </xf>
    <xf numFmtId="164" fontId="17" fillId="0" borderId="0" xfId="3" applyNumberFormat="1" applyFont="1" applyFill="1" applyBorder="1" applyAlignment="1">
      <alignment horizontal="left" vertical="center" wrapText="1"/>
    </xf>
    <xf numFmtId="169" fontId="17" fillId="0" borderId="0" xfId="3" applyNumberFormat="1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44" fontId="16" fillId="0" borderId="0" xfId="0" applyNumberFormat="1" applyFont="1" applyFill="1" applyAlignment="1">
      <alignment horizontal="right" vertical="center"/>
    </xf>
    <xf numFmtId="44" fontId="16" fillId="0" borderId="0" xfId="0" applyNumberFormat="1" applyFont="1" applyFill="1" applyAlignment="1">
      <alignment vertical="center"/>
    </xf>
    <xf numFmtId="169" fontId="6" fillId="0" borderId="0" xfId="0" applyNumberFormat="1" applyFont="1" applyFill="1" applyAlignment="1">
      <alignment vertical="center"/>
    </xf>
    <xf numFmtId="44" fontId="16" fillId="0" borderId="0" xfId="0" applyNumberFormat="1" applyFont="1" applyFill="1" applyAlignment="1">
      <alignment horizontal="justify" vertical="justify"/>
    </xf>
    <xf numFmtId="49" fontId="11" fillId="0" borderId="0" xfId="3" applyNumberFormat="1" applyFont="1" applyFill="1" applyBorder="1" applyAlignment="1">
      <alignment horizontal="justify" vertical="justify" wrapText="1"/>
    </xf>
    <xf numFmtId="0" fontId="6" fillId="0" borderId="0" xfId="0" applyFont="1" applyFill="1" applyAlignment="1">
      <alignment horizontal="justify" vertical="center"/>
    </xf>
    <xf numFmtId="0" fontId="13" fillId="0" borderId="0" xfId="0" applyFont="1" applyFill="1" applyBorder="1" applyAlignment="1">
      <alignment horizontal="justify" vertical="justify"/>
    </xf>
    <xf numFmtId="0" fontId="12" fillId="3" borderId="4" xfId="0" applyFont="1" applyFill="1" applyBorder="1" applyAlignment="1">
      <alignment horizontal="justify" vertical="center"/>
    </xf>
    <xf numFmtId="11" fontId="11" fillId="0" borderId="4" xfId="3" applyNumberFormat="1" applyFont="1" applyFill="1" applyBorder="1" applyAlignment="1">
      <alignment horizontal="justify" vertical="center" wrapText="1"/>
    </xf>
    <xf numFmtId="0" fontId="0" fillId="0" borderId="4" xfId="0" applyBorder="1" applyAlignment="1">
      <alignment horizontal="right"/>
    </xf>
    <xf numFmtId="169" fontId="13" fillId="0" borderId="4" xfId="3" applyNumberFormat="1" applyFont="1" applyFill="1" applyBorder="1" applyAlignment="1">
      <alignment horizontal="left" vertical="center"/>
    </xf>
    <xf numFmtId="0" fontId="2" fillId="0" borderId="4" xfId="0" applyFont="1" applyBorder="1" applyAlignment="1"/>
    <xf numFmtId="170" fontId="13" fillId="0" borderId="4" xfId="0" applyNumberFormat="1" applyFont="1" applyBorder="1" applyAlignment="1">
      <alignment horizontal="left"/>
    </xf>
    <xf numFmtId="43" fontId="13" fillId="0" borderId="4" xfId="3" applyFont="1" applyFill="1" applyBorder="1" applyAlignment="1">
      <alignment horizontal="left" vertical="center" wrapText="1"/>
    </xf>
    <xf numFmtId="169" fontId="12" fillId="0" borderId="4" xfId="0" applyNumberFormat="1" applyFont="1" applyFill="1" applyBorder="1" applyAlignment="1">
      <alignment horizontal="center" vertical="center" wrapText="1"/>
    </xf>
    <xf numFmtId="49" fontId="11" fillId="4" borderId="0" xfId="3" applyNumberFormat="1" applyFont="1" applyFill="1" applyBorder="1" applyAlignment="1">
      <alignment horizontal="justify" vertical="justify" wrapText="1"/>
    </xf>
    <xf numFmtId="43" fontId="14" fillId="0" borderId="0" xfId="3" applyFont="1" applyFill="1" applyBorder="1" applyAlignment="1">
      <alignment horizontal="center" vertical="center" wrapText="1"/>
    </xf>
    <xf numFmtId="43" fontId="14" fillId="0" borderId="0" xfId="3" applyFont="1" applyFill="1" applyBorder="1" applyAlignment="1">
      <alignment vertical="center" wrapText="1"/>
    </xf>
    <xf numFmtId="0" fontId="0" fillId="0" borderId="0" xfId="0"/>
    <xf numFmtId="44" fontId="0" fillId="0" borderId="0" xfId="0" applyNumberFormat="1"/>
    <xf numFmtId="0" fontId="0" fillId="0" borderId="0" xfId="0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14" fillId="0" borderId="0" xfId="3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</cellXfs>
  <cellStyles count="4">
    <cellStyle name="Comma 2" xfId="3" xr:uid="{00000000-0005-0000-0000-000001000000}"/>
    <cellStyle name="Millares" xfId="1" builtinId="3"/>
    <cellStyle name="Millares 2" xfId="2" xr:uid="{00000000-0005-0000-0000-000002000000}"/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1133475</xdr:colOff>
      <xdr:row>1</xdr:row>
      <xdr:rowOff>104776</xdr:rowOff>
    </xdr:from>
    <xdr:ext cx="1438275" cy="762000"/>
    <xdr:pic>
      <xdr:nvPicPr>
        <xdr:cNvPr id="2" name="Imagen 1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2125" y="304801"/>
          <a:ext cx="1438275" cy="7620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2</xdr:col>
      <xdr:colOff>200025</xdr:colOff>
      <xdr:row>2</xdr:row>
      <xdr:rowOff>28575</xdr:rowOff>
    </xdr:from>
    <xdr:to>
      <xdr:col>2</xdr:col>
      <xdr:colOff>1972582</xdr:colOff>
      <xdr:row>4</xdr:row>
      <xdr:rowOff>257174</xdr:rowOff>
    </xdr:to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14350"/>
          <a:ext cx="1772557" cy="800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F42"/>
  <sheetViews>
    <sheetView workbookViewId="0">
      <selection activeCell="C1" sqref="C1:C1048576"/>
    </sheetView>
  </sheetViews>
  <sheetFormatPr baseColWidth="10" defaultColWidth="11.42578125" defaultRowHeight="15" x14ac:dyDescent="0.25"/>
  <cols>
    <col min="2" max="2" width="51" bestFit="1" customWidth="1"/>
    <col min="3" max="3" width="16.85546875" bestFit="1" customWidth="1"/>
    <col min="6" max="6" width="15.140625" bestFit="1" customWidth="1"/>
  </cols>
  <sheetData>
    <row r="2" spans="2:6" x14ac:dyDescent="0.25">
      <c r="B2" t="s">
        <v>19</v>
      </c>
    </row>
    <row r="3" spans="2:6" x14ac:dyDescent="0.25">
      <c r="B3" t="s">
        <v>21</v>
      </c>
    </row>
    <row r="4" spans="2:6" x14ac:dyDescent="0.25">
      <c r="B4" t="s">
        <v>20</v>
      </c>
    </row>
    <row r="8" spans="2:6" ht="15.75" x14ac:dyDescent="0.25">
      <c r="B8" s="2" t="s">
        <v>0</v>
      </c>
    </row>
    <row r="9" spans="2:6" x14ac:dyDescent="0.25">
      <c r="B9" s="1" t="s">
        <v>1</v>
      </c>
      <c r="C9" s="3"/>
    </row>
    <row r="10" spans="2:6" x14ac:dyDescent="0.25">
      <c r="B10" t="s">
        <v>24</v>
      </c>
      <c r="C10" s="3">
        <v>-680189.34</v>
      </c>
    </row>
    <row r="11" spans="2:6" x14ac:dyDescent="0.25">
      <c r="B11" t="s">
        <v>22</v>
      </c>
      <c r="C11" s="6">
        <f>313952.65+319539702.68+21292768.56</f>
        <v>341146423.88999999</v>
      </c>
    </row>
    <row r="12" spans="2:6" x14ac:dyDescent="0.25">
      <c r="B12" t="s">
        <v>23</v>
      </c>
      <c r="C12" s="7">
        <v>44521837.119999997</v>
      </c>
    </row>
    <row r="13" spans="2:6" x14ac:dyDescent="0.25">
      <c r="B13" s="1" t="s">
        <v>2</v>
      </c>
      <c r="C13" s="4">
        <f>+C10+C11+C12</f>
        <v>384988071.67000002</v>
      </c>
      <c r="F13" s="8"/>
    </row>
    <row r="14" spans="2:6" x14ac:dyDescent="0.25">
      <c r="C14" s="3"/>
    </row>
    <row r="15" spans="2:6" x14ac:dyDescent="0.25">
      <c r="B15" s="1" t="s">
        <v>3</v>
      </c>
      <c r="C15" s="3"/>
    </row>
    <row r="16" spans="2:6" x14ac:dyDescent="0.25">
      <c r="B16" t="s">
        <v>25</v>
      </c>
      <c r="C16" s="3">
        <v>522302316.13</v>
      </c>
    </row>
    <row r="17" spans="2:3" ht="17.25" x14ac:dyDescent="0.4">
      <c r="B17" t="s">
        <v>26</v>
      </c>
      <c r="C17" s="5">
        <v>56189295.509999998</v>
      </c>
    </row>
    <row r="18" spans="2:3" x14ac:dyDescent="0.25">
      <c r="B18" s="1" t="s">
        <v>4</v>
      </c>
      <c r="C18" s="4">
        <f>SUM(C16:C17)</f>
        <v>578491611.63999999</v>
      </c>
    </row>
    <row r="19" spans="2:3" x14ac:dyDescent="0.25">
      <c r="C19" s="3"/>
    </row>
    <row r="20" spans="2:3" ht="15.75" x14ac:dyDescent="0.25">
      <c r="B20" s="2" t="s">
        <v>5</v>
      </c>
      <c r="C20" s="9">
        <f>+C13+C18</f>
        <v>963479683.30999994</v>
      </c>
    </row>
    <row r="21" spans="2:3" x14ac:dyDescent="0.25">
      <c r="C21" s="3"/>
    </row>
    <row r="22" spans="2:3" ht="15.75" x14ac:dyDescent="0.25">
      <c r="B22" s="2" t="s">
        <v>6</v>
      </c>
      <c r="C22" s="3"/>
    </row>
    <row r="23" spans="2:3" x14ac:dyDescent="0.25">
      <c r="B23" s="1" t="s">
        <v>7</v>
      </c>
      <c r="C23" s="3"/>
    </row>
    <row r="24" spans="2:3" x14ac:dyDescent="0.25">
      <c r="B24" t="s">
        <v>8</v>
      </c>
      <c r="C24" s="3">
        <v>122678785.54000001</v>
      </c>
    </row>
    <row r="25" spans="2:3" x14ac:dyDescent="0.25">
      <c r="B25" t="s">
        <v>9</v>
      </c>
      <c r="C25" s="3">
        <v>40280102.359999999</v>
      </c>
    </row>
    <row r="26" spans="2:3" x14ac:dyDescent="0.25">
      <c r="B26" s="1" t="s">
        <v>10</v>
      </c>
      <c r="C26" s="4">
        <f>SUM(C24:C25)</f>
        <v>162958887.90000001</v>
      </c>
    </row>
    <row r="27" spans="2:3" x14ac:dyDescent="0.25">
      <c r="C27" s="3"/>
    </row>
    <row r="28" spans="2:3" x14ac:dyDescent="0.25">
      <c r="B28" s="1" t="s">
        <v>11</v>
      </c>
      <c r="C28" s="3"/>
    </row>
    <row r="29" spans="2:3" x14ac:dyDescent="0.25">
      <c r="B29" t="s">
        <v>12</v>
      </c>
      <c r="C29" s="3">
        <f>119678652.98+35835279.61</f>
        <v>155513932.59</v>
      </c>
    </row>
    <row r="30" spans="2:3" x14ac:dyDescent="0.25">
      <c r="B30" s="1" t="s">
        <v>13</v>
      </c>
      <c r="C30" s="4">
        <f>SUM(C29)</f>
        <v>155513932.59</v>
      </c>
    </row>
    <row r="31" spans="2:3" x14ac:dyDescent="0.25">
      <c r="C31" s="3"/>
    </row>
    <row r="32" spans="2:3" x14ac:dyDescent="0.25">
      <c r="B32" s="1" t="s">
        <v>14</v>
      </c>
      <c r="C32" s="4">
        <f>+C26+C30</f>
        <v>318472820.49000001</v>
      </c>
    </row>
    <row r="33" spans="2:6" x14ac:dyDescent="0.25">
      <c r="C33" s="3"/>
    </row>
    <row r="34" spans="2:6" ht="15.75" x14ac:dyDescent="0.25">
      <c r="B34" s="2" t="s">
        <v>15</v>
      </c>
      <c r="C34" s="3"/>
    </row>
    <row r="35" spans="2:6" x14ac:dyDescent="0.25">
      <c r="B35" t="s">
        <v>15</v>
      </c>
      <c r="C35" s="3">
        <v>876815182.63999999</v>
      </c>
    </row>
    <row r="36" spans="2:6" x14ac:dyDescent="0.25">
      <c r="B36" t="s">
        <v>16</v>
      </c>
      <c r="C36" s="3"/>
    </row>
    <row r="37" spans="2:6" x14ac:dyDescent="0.25">
      <c r="B37" s="1" t="s">
        <v>17</v>
      </c>
      <c r="C37" s="4">
        <f>+C35-C36</f>
        <v>876815182.63999999</v>
      </c>
    </row>
    <row r="38" spans="2:6" x14ac:dyDescent="0.25">
      <c r="C38" s="3"/>
    </row>
    <row r="39" spans="2:6" x14ac:dyDescent="0.25">
      <c r="B39" s="1" t="s">
        <v>18</v>
      </c>
      <c r="C39" s="4">
        <f>+C32+C37</f>
        <v>1195288003.1300001</v>
      </c>
      <c r="F39" s="3">
        <v>95981901.620000005</v>
      </c>
    </row>
    <row r="40" spans="2:6" x14ac:dyDescent="0.25">
      <c r="C40" s="3"/>
      <c r="F40" s="3">
        <v>-16100461.210000001</v>
      </c>
    </row>
    <row r="41" spans="2:6" ht="17.25" x14ac:dyDescent="0.4">
      <c r="C41" s="3"/>
      <c r="F41" s="5">
        <v>-311689760.23000002</v>
      </c>
    </row>
    <row r="42" spans="2:6" x14ac:dyDescent="0.25">
      <c r="C42" s="8">
        <f>+C39-C20</f>
        <v>231808319.82000017</v>
      </c>
      <c r="F42" s="10">
        <f>+F39+F40+F41</f>
        <v>-231808319.82000002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2:F42"/>
  <sheetViews>
    <sheetView workbookViewId="0">
      <selection activeCell="D39" sqref="D39"/>
    </sheetView>
  </sheetViews>
  <sheetFormatPr baseColWidth="10" defaultColWidth="9.140625" defaultRowHeight="15" x14ac:dyDescent="0.25"/>
  <cols>
    <col min="2" max="2" width="51" bestFit="1" customWidth="1"/>
    <col min="3" max="3" width="18.5703125" bestFit="1" customWidth="1"/>
    <col min="4" max="4" width="18.7109375" customWidth="1"/>
    <col min="6" max="6" width="15.140625" bestFit="1" customWidth="1"/>
  </cols>
  <sheetData>
    <row r="2" spans="2:6" ht="18.75" x14ac:dyDescent="0.3">
      <c r="B2" s="108" t="s">
        <v>46</v>
      </c>
      <c r="C2" s="108"/>
    </row>
    <row r="3" spans="2:6" ht="18.75" x14ac:dyDescent="0.3">
      <c r="B3" s="108" t="s">
        <v>45</v>
      </c>
      <c r="C3" s="108"/>
    </row>
    <row r="4" spans="2:6" ht="18.75" x14ac:dyDescent="0.3">
      <c r="B4" s="108" t="s">
        <v>19</v>
      </c>
      <c r="C4" s="108"/>
    </row>
    <row r="5" spans="2:6" ht="18.75" x14ac:dyDescent="0.3">
      <c r="B5" s="108" t="s">
        <v>50</v>
      </c>
      <c r="C5" s="108"/>
    </row>
    <row r="6" spans="2:6" ht="18.75" x14ac:dyDescent="0.3">
      <c r="B6" s="108" t="s">
        <v>20</v>
      </c>
      <c r="C6" s="108"/>
    </row>
    <row r="8" spans="2:6" ht="15.75" x14ac:dyDescent="0.25">
      <c r="B8" s="2" t="s">
        <v>0</v>
      </c>
    </row>
    <row r="9" spans="2:6" x14ac:dyDescent="0.25">
      <c r="B9" s="1" t="s">
        <v>1</v>
      </c>
      <c r="C9" s="3"/>
    </row>
    <row r="10" spans="2:6" x14ac:dyDescent="0.25">
      <c r="B10" t="s">
        <v>24</v>
      </c>
      <c r="C10" s="3">
        <v>-21339030.18</v>
      </c>
    </row>
    <row r="11" spans="2:6" x14ac:dyDescent="0.25">
      <c r="B11" t="s">
        <v>22</v>
      </c>
      <c r="C11" s="6">
        <v>676585639.88999999</v>
      </c>
    </row>
    <row r="12" spans="2:6" x14ac:dyDescent="0.25">
      <c r="B12" t="s">
        <v>23</v>
      </c>
      <c r="C12" s="7">
        <v>67628753.450000003</v>
      </c>
    </row>
    <row r="13" spans="2:6" x14ac:dyDescent="0.25">
      <c r="B13" s="1" t="s">
        <v>2</v>
      </c>
      <c r="C13" s="4">
        <f>SUM(C10:C12)</f>
        <v>722875363.16000009</v>
      </c>
      <c r="F13" s="8"/>
    </row>
    <row r="14" spans="2:6" x14ac:dyDescent="0.25">
      <c r="C14" s="3"/>
    </row>
    <row r="15" spans="2:6" x14ac:dyDescent="0.25">
      <c r="B15" s="1" t="s">
        <v>3</v>
      </c>
      <c r="C15" s="3"/>
    </row>
    <row r="16" spans="2:6" x14ac:dyDescent="0.25">
      <c r="B16" t="s">
        <v>25</v>
      </c>
      <c r="C16" s="3">
        <v>497618538.49000001</v>
      </c>
    </row>
    <row r="17" spans="2:3" ht="17.25" x14ac:dyDescent="0.4">
      <c r="B17" t="s">
        <v>26</v>
      </c>
      <c r="C17" s="5">
        <v>56189295.509999998</v>
      </c>
    </row>
    <row r="18" spans="2:3" x14ac:dyDescent="0.25">
      <c r="B18" s="1" t="s">
        <v>4</v>
      </c>
      <c r="C18" s="4">
        <f>SUM(C16:C17)</f>
        <v>553807834</v>
      </c>
    </row>
    <row r="19" spans="2:3" x14ac:dyDescent="0.25">
      <c r="C19" s="3"/>
    </row>
    <row r="20" spans="2:3" ht="16.5" thickBot="1" x14ac:dyDescent="0.3">
      <c r="B20" s="2" t="s">
        <v>5</v>
      </c>
      <c r="C20" s="12">
        <f>C13+C18</f>
        <v>1276683197.1600001</v>
      </c>
    </row>
    <row r="21" spans="2:3" ht="15.75" thickTop="1" x14ac:dyDescent="0.25">
      <c r="C21" s="3"/>
    </row>
    <row r="22" spans="2:3" ht="15.75" x14ac:dyDescent="0.25">
      <c r="B22" s="2" t="s">
        <v>6</v>
      </c>
      <c r="C22" s="3"/>
    </row>
    <row r="23" spans="2:3" x14ac:dyDescent="0.25">
      <c r="B23" s="1" t="s">
        <v>7</v>
      </c>
      <c r="C23" s="3"/>
    </row>
    <row r="24" spans="2:3" x14ac:dyDescent="0.25">
      <c r="B24" t="s">
        <v>8</v>
      </c>
      <c r="C24" s="3">
        <v>160686342.50999999</v>
      </c>
    </row>
    <row r="25" spans="2:3" ht="17.25" x14ac:dyDescent="0.4">
      <c r="B25" t="s">
        <v>9</v>
      </c>
      <c r="C25" s="5">
        <v>62200256.039999999</v>
      </c>
    </row>
    <row r="26" spans="2:3" x14ac:dyDescent="0.25">
      <c r="B26" s="1" t="s">
        <v>10</v>
      </c>
      <c r="C26" s="4">
        <f>SUM(C24:C25)</f>
        <v>222886598.54999998</v>
      </c>
    </row>
    <row r="27" spans="2:3" x14ac:dyDescent="0.25">
      <c r="C27" s="3"/>
    </row>
    <row r="28" spans="2:3" x14ac:dyDescent="0.25">
      <c r="B28" s="1" t="s">
        <v>11</v>
      </c>
      <c r="C28" s="3"/>
    </row>
    <row r="29" spans="2:3" ht="17.25" x14ac:dyDescent="0.4">
      <c r="B29" t="s">
        <v>12</v>
      </c>
      <c r="C29" s="5">
        <v>136673641.38999999</v>
      </c>
    </row>
    <row r="30" spans="2:3" x14ac:dyDescent="0.25">
      <c r="B30" s="1" t="s">
        <v>13</v>
      </c>
      <c r="C30" s="4"/>
    </row>
    <row r="31" spans="2:3" x14ac:dyDescent="0.25">
      <c r="C31" s="3"/>
    </row>
    <row r="32" spans="2:3" ht="15.75" thickBot="1" x14ac:dyDescent="0.3">
      <c r="B32" s="1" t="s">
        <v>14</v>
      </c>
      <c r="C32" s="13">
        <f>+C26+C29</f>
        <v>359560239.93999994</v>
      </c>
    </row>
    <row r="33" spans="2:6" ht="15.75" thickTop="1" x14ac:dyDescent="0.25">
      <c r="C33" s="3"/>
    </row>
    <row r="34" spans="2:6" ht="15.75" x14ac:dyDescent="0.25">
      <c r="B34" s="2" t="s">
        <v>15</v>
      </c>
      <c r="C34" s="3"/>
    </row>
    <row r="35" spans="2:6" x14ac:dyDescent="0.25">
      <c r="B35" t="s">
        <v>15</v>
      </c>
      <c r="C35" s="3">
        <v>904569432.53999996</v>
      </c>
    </row>
    <row r="36" spans="2:6" ht="17.25" x14ac:dyDescent="0.4">
      <c r="B36" t="s">
        <v>16</v>
      </c>
      <c r="C36" s="5">
        <v>12553524.68</v>
      </c>
    </row>
    <row r="37" spans="2:6" x14ac:dyDescent="0.25">
      <c r="B37" s="1" t="s">
        <v>17</v>
      </c>
      <c r="C37" s="4">
        <f>SUM(C35:C36)</f>
        <v>917122957.21999991</v>
      </c>
    </row>
    <row r="38" spans="2:6" x14ac:dyDescent="0.25">
      <c r="C38" s="3"/>
    </row>
    <row r="39" spans="2:6" ht="15.75" thickBot="1" x14ac:dyDescent="0.3">
      <c r="B39" s="1" t="s">
        <v>18</v>
      </c>
      <c r="C39" s="13">
        <f>C32+C37</f>
        <v>1276683197.1599998</v>
      </c>
      <c r="F39" s="3"/>
    </row>
    <row r="40" spans="2:6" ht="15.75" thickTop="1" x14ac:dyDescent="0.25">
      <c r="C40" s="3"/>
      <c r="F40" s="3"/>
    </row>
    <row r="41" spans="2:6" ht="17.25" x14ac:dyDescent="0.4">
      <c r="C41" s="3"/>
      <c r="F41" s="5"/>
    </row>
    <row r="42" spans="2:6" x14ac:dyDescent="0.25">
      <c r="C42" s="8"/>
      <c r="F42" s="10"/>
    </row>
  </sheetData>
  <mergeCells count="5">
    <mergeCell ref="B4:C4"/>
    <mergeCell ref="B5:C5"/>
    <mergeCell ref="B6:C6"/>
    <mergeCell ref="B2:C2"/>
    <mergeCell ref="B3:C3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2:G39"/>
  <sheetViews>
    <sheetView workbookViewId="0">
      <selection activeCell="B16" sqref="B16"/>
    </sheetView>
  </sheetViews>
  <sheetFormatPr baseColWidth="10" defaultColWidth="11.42578125" defaultRowHeight="15" x14ac:dyDescent="0.25"/>
  <cols>
    <col min="2" max="2" width="34.85546875" customWidth="1"/>
    <col min="3" max="3" width="13" customWidth="1"/>
    <col min="4" max="4" width="19.5703125" customWidth="1"/>
    <col min="5" max="5" width="16.42578125" customWidth="1"/>
  </cols>
  <sheetData>
    <row r="2" spans="1:7" ht="18.75" x14ac:dyDescent="0.3">
      <c r="A2" s="108" t="s">
        <v>46</v>
      </c>
      <c r="B2" s="108"/>
      <c r="C2" s="108"/>
      <c r="D2" s="108"/>
    </row>
    <row r="3" spans="1:7" ht="15.75" x14ac:dyDescent="0.25">
      <c r="A3" s="109" t="s">
        <v>45</v>
      </c>
      <c r="B3" s="109"/>
      <c r="C3" s="109"/>
      <c r="D3" s="109"/>
      <c r="E3" s="14"/>
    </row>
    <row r="4" spans="1:7" ht="15.75" x14ac:dyDescent="0.25">
      <c r="A4" s="109" t="s">
        <v>44</v>
      </c>
      <c r="B4" s="109"/>
      <c r="C4" s="109"/>
      <c r="D4" s="109"/>
      <c r="E4" s="14"/>
      <c r="F4" s="14"/>
      <c r="G4" s="14"/>
    </row>
    <row r="5" spans="1:7" ht="15.75" x14ac:dyDescent="0.25">
      <c r="A5" s="109" t="s">
        <v>52</v>
      </c>
      <c r="B5" s="109"/>
      <c r="C5" s="109"/>
      <c r="D5" s="109"/>
      <c r="E5" s="14"/>
      <c r="F5" s="14"/>
      <c r="G5" s="14"/>
    </row>
    <row r="6" spans="1:7" ht="15.75" x14ac:dyDescent="0.25">
      <c r="A6" s="109" t="s">
        <v>20</v>
      </c>
      <c r="B6" s="109"/>
      <c r="C6" s="109"/>
      <c r="D6" s="109"/>
      <c r="E6" s="14"/>
      <c r="F6" s="14"/>
      <c r="G6" s="14"/>
    </row>
    <row r="7" spans="1:7" ht="15.75" x14ac:dyDescent="0.25">
      <c r="A7" s="25"/>
      <c r="B7" s="25"/>
      <c r="C7" s="25"/>
      <c r="D7" s="25"/>
      <c r="E7" s="14"/>
      <c r="F7" s="14"/>
      <c r="G7" s="14"/>
    </row>
    <row r="9" spans="1:7" ht="18.75" x14ac:dyDescent="0.3">
      <c r="B9" s="19" t="s">
        <v>27</v>
      </c>
    </row>
    <row r="10" spans="1:7" ht="18.75" x14ac:dyDescent="0.3">
      <c r="B10" s="19"/>
    </row>
    <row r="11" spans="1:7" x14ac:dyDescent="0.25">
      <c r="B11" t="s">
        <v>48</v>
      </c>
      <c r="D11" s="15">
        <v>20000000</v>
      </c>
    </row>
    <row r="12" spans="1:7" x14ac:dyDescent="0.25">
      <c r="B12" t="s">
        <v>28</v>
      </c>
      <c r="D12" s="18">
        <v>95633699.430000007</v>
      </c>
    </row>
    <row r="13" spans="1:7" x14ac:dyDescent="0.25">
      <c r="D13" s="15"/>
    </row>
    <row r="14" spans="1:7" ht="16.5" thickBot="1" x14ac:dyDescent="0.3">
      <c r="B14" s="2" t="s">
        <v>29</v>
      </c>
      <c r="C14" s="2"/>
      <c r="D14" s="17">
        <f>SUM(D11:D13)</f>
        <v>115633699.43000001</v>
      </c>
    </row>
    <row r="15" spans="1:7" ht="15.75" thickTop="1" x14ac:dyDescent="0.25">
      <c r="D15" s="15"/>
    </row>
    <row r="16" spans="1:7" ht="18.75" x14ac:dyDescent="0.3">
      <c r="B16" s="19" t="s">
        <v>30</v>
      </c>
      <c r="D16" s="15"/>
    </row>
    <row r="17" spans="2:5" x14ac:dyDescent="0.25">
      <c r="D17" s="15"/>
    </row>
    <row r="18" spans="2:5" ht="18.75" x14ac:dyDescent="0.3">
      <c r="B18" s="19" t="s">
        <v>31</v>
      </c>
      <c r="D18" s="15"/>
    </row>
    <row r="19" spans="2:5" x14ac:dyDescent="0.25">
      <c r="D19" s="15"/>
    </row>
    <row r="20" spans="2:5" x14ac:dyDescent="0.25">
      <c r="B20" t="s">
        <v>32</v>
      </c>
      <c r="D20" s="15">
        <v>349950.75</v>
      </c>
    </row>
    <row r="21" spans="2:5" x14ac:dyDescent="0.25">
      <c r="B21" t="s">
        <v>33</v>
      </c>
      <c r="D21" s="15">
        <v>8941155</v>
      </c>
    </row>
    <row r="22" spans="2:5" x14ac:dyDescent="0.25">
      <c r="B22" t="s">
        <v>34</v>
      </c>
      <c r="D22" s="15">
        <v>233300.5</v>
      </c>
    </row>
    <row r="23" spans="2:5" x14ac:dyDescent="0.25">
      <c r="B23" t="s">
        <v>35</v>
      </c>
      <c r="D23" s="18">
        <v>3367388</v>
      </c>
    </row>
    <row r="24" spans="2:5" ht="16.5" thickBot="1" x14ac:dyDescent="0.3">
      <c r="B24" s="1" t="s">
        <v>36</v>
      </c>
      <c r="C24" s="1"/>
      <c r="D24" s="20">
        <f>SUM(D20:D23)</f>
        <v>12891794.25</v>
      </c>
    </row>
    <row r="25" spans="2:5" ht="15.75" thickTop="1" x14ac:dyDescent="0.25">
      <c r="D25" s="15"/>
    </row>
    <row r="26" spans="2:5" ht="18.75" x14ac:dyDescent="0.3">
      <c r="B26" s="19" t="s">
        <v>37</v>
      </c>
      <c r="D26" s="15"/>
    </row>
    <row r="27" spans="2:5" x14ac:dyDescent="0.25">
      <c r="D27" s="21"/>
    </row>
    <row r="28" spans="2:5" x14ac:dyDescent="0.25">
      <c r="B28" t="s">
        <v>49</v>
      </c>
      <c r="D28" s="22">
        <v>39009703.32</v>
      </c>
      <c r="E28" s="15"/>
    </row>
    <row r="29" spans="2:5" x14ac:dyDescent="0.25">
      <c r="B29" t="s">
        <v>41</v>
      </c>
      <c r="D29" s="22">
        <v>13495080.380000001</v>
      </c>
    </row>
    <row r="30" spans="2:5" x14ac:dyDescent="0.25">
      <c r="B30" t="s">
        <v>38</v>
      </c>
      <c r="D30" s="22">
        <v>7650202.2999999998</v>
      </c>
    </row>
    <row r="31" spans="2:5" x14ac:dyDescent="0.25">
      <c r="B31" t="s">
        <v>39</v>
      </c>
      <c r="D31" s="22">
        <v>24170062.07</v>
      </c>
    </row>
    <row r="32" spans="2:5" x14ac:dyDescent="0.25">
      <c r="B32" t="s">
        <v>47</v>
      </c>
      <c r="D32" s="22">
        <v>5441550.9299999997</v>
      </c>
    </row>
    <row r="33" spans="2:4" x14ac:dyDescent="0.25">
      <c r="B33" t="s">
        <v>40</v>
      </c>
      <c r="D33" s="23">
        <v>421781.5</v>
      </c>
    </row>
    <row r="34" spans="2:4" ht="16.5" thickBot="1" x14ac:dyDescent="0.3">
      <c r="B34" s="2" t="s">
        <v>36</v>
      </c>
      <c r="C34" s="2"/>
      <c r="D34" s="17">
        <f>SUM(D28:D33)</f>
        <v>90188380.5</v>
      </c>
    </row>
    <row r="35" spans="2:4" ht="15.75" thickTop="1" x14ac:dyDescent="0.25">
      <c r="D35" s="15"/>
    </row>
    <row r="36" spans="2:4" ht="16.5" thickBot="1" x14ac:dyDescent="0.3">
      <c r="B36" s="2" t="s">
        <v>42</v>
      </c>
      <c r="C36" s="11"/>
      <c r="D36" s="17">
        <f>D24+D34</f>
        <v>103080174.75</v>
      </c>
    </row>
    <row r="37" spans="2:4" ht="16.5" thickTop="1" x14ac:dyDescent="0.25">
      <c r="B37" s="11"/>
      <c r="C37" s="11"/>
      <c r="D37" s="16"/>
    </row>
    <row r="38" spans="2:4" ht="16.5" thickBot="1" x14ac:dyDescent="0.3">
      <c r="B38" s="2" t="s">
        <v>43</v>
      </c>
      <c r="C38" s="11"/>
      <c r="D38" s="24">
        <f>D14-D36</f>
        <v>12553524.680000007</v>
      </c>
    </row>
    <row r="39" spans="2:4" ht="15.75" thickTop="1" x14ac:dyDescent="0.25">
      <c r="D39" s="15"/>
    </row>
  </sheetData>
  <mergeCells count="5">
    <mergeCell ref="A2:D2"/>
    <mergeCell ref="A3:D3"/>
    <mergeCell ref="A4:D4"/>
    <mergeCell ref="A5:D5"/>
    <mergeCell ref="A6:D6"/>
  </mergeCells>
  <pageMargins left="0.51181102362204722" right="0.70866141732283472" top="1.1417322834645669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3:F41"/>
  <sheetViews>
    <sheetView workbookViewId="0">
      <selection activeCell="B14" sqref="B14"/>
    </sheetView>
  </sheetViews>
  <sheetFormatPr baseColWidth="10" defaultColWidth="9.140625" defaultRowHeight="15" x14ac:dyDescent="0.25"/>
  <cols>
    <col min="2" max="2" width="51" bestFit="1" customWidth="1"/>
    <col min="3" max="3" width="18.5703125" bestFit="1" customWidth="1"/>
    <col min="6" max="6" width="15.140625" bestFit="1" customWidth="1"/>
  </cols>
  <sheetData>
    <row r="3" spans="2:6" ht="18.75" x14ac:dyDescent="0.3">
      <c r="B3" s="108" t="s">
        <v>19</v>
      </c>
      <c r="C3" s="108"/>
    </row>
    <row r="4" spans="2:6" ht="18.75" x14ac:dyDescent="0.3">
      <c r="B4" s="108" t="s">
        <v>51</v>
      </c>
      <c r="C4" s="108"/>
    </row>
    <row r="5" spans="2:6" ht="18.75" x14ac:dyDescent="0.3">
      <c r="B5" s="108" t="s">
        <v>20</v>
      </c>
      <c r="C5" s="108"/>
    </row>
    <row r="7" spans="2:6" ht="15.75" x14ac:dyDescent="0.25">
      <c r="B7" s="2" t="s">
        <v>0</v>
      </c>
    </row>
    <row r="8" spans="2:6" x14ac:dyDescent="0.25">
      <c r="B8" s="1" t="s">
        <v>1</v>
      </c>
      <c r="C8" s="3"/>
    </row>
    <row r="9" spans="2:6" x14ac:dyDescent="0.25">
      <c r="B9" t="s">
        <v>24</v>
      </c>
      <c r="C9" s="3">
        <v>27065556.199999999</v>
      </c>
    </row>
    <row r="10" spans="2:6" x14ac:dyDescent="0.25">
      <c r="B10" t="s">
        <v>22</v>
      </c>
      <c r="C10" s="6">
        <v>676380690.05999994</v>
      </c>
    </row>
    <row r="11" spans="2:6" x14ac:dyDescent="0.25">
      <c r="B11" t="s">
        <v>23</v>
      </c>
      <c r="C11" s="7">
        <v>82259082.189999998</v>
      </c>
    </row>
    <row r="12" spans="2:6" x14ac:dyDescent="0.25">
      <c r="B12" s="1" t="s">
        <v>2</v>
      </c>
      <c r="C12" s="4">
        <f>SUM(C9:C11)</f>
        <v>785705328.45000005</v>
      </c>
      <c r="F12" s="8"/>
    </row>
    <row r="13" spans="2:6" x14ac:dyDescent="0.25">
      <c r="C13" s="3"/>
    </row>
    <row r="14" spans="2:6" x14ac:dyDescent="0.25">
      <c r="B14" s="1" t="s">
        <v>3</v>
      </c>
      <c r="C14" s="3"/>
    </row>
    <row r="15" spans="2:6" x14ac:dyDescent="0.25">
      <c r="B15" t="s">
        <v>25</v>
      </c>
      <c r="C15" s="3">
        <v>503363490.56999999</v>
      </c>
    </row>
    <row r="16" spans="2:6" ht="17.25" x14ac:dyDescent="0.4">
      <c r="B16" t="s">
        <v>26</v>
      </c>
      <c r="C16" s="5">
        <v>56189295.509999998</v>
      </c>
    </row>
    <row r="17" spans="2:3" x14ac:dyDescent="0.25">
      <c r="B17" s="1" t="s">
        <v>4</v>
      </c>
      <c r="C17" s="4">
        <f>SUM(C15:C16)</f>
        <v>559552786.08000004</v>
      </c>
    </row>
    <row r="18" spans="2:3" x14ac:dyDescent="0.25">
      <c r="C18" s="3"/>
    </row>
    <row r="19" spans="2:3" ht="16.5" thickBot="1" x14ac:dyDescent="0.3">
      <c r="B19" s="2" t="s">
        <v>5</v>
      </c>
      <c r="C19" s="12">
        <f>C12+C17</f>
        <v>1345258114.5300002</v>
      </c>
    </row>
    <row r="20" spans="2:3" ht="15.75" thickTop="1" x14ac:dyDescent="0.25">
      <c r="C20" s="3"/>
    </row>
    <row r="21" spans="2:3" ht="15.75" x14ac:dyDescent="0.25">
      <c r="B21" s="2" t="s">
        <v>6</v>
      </c>
      <c r="C21" s="3"/>
    </row>
    <row r="22" spans="2:3" x14ac:dyDescent="0.25">
      <c r="B22" s="1" t="s">
        <v>7</v>
      </c>
      <c r="C22" s="3"/>
    </row>
    <row r="23" spans="2:3" x14ac:dyDescent="0.25">
      <c r="B23" t="s">
        <v>8</v>
      </c>
      <c r="C23" s="3">
        <v>160259753.50999999</v>
      </c>
    </row>
    <row r="24" spans="2:3" ht="17.25" x14ac:dyDescent="0.4">
      <c r="B24" t="s">
        <v>9</v>
      </c>
      <c r="C24" s="5">
        <v>61051595.600000001</v>
      </c>
    </row>
    <row r="25" spans="2:3" x14ac:dyDescent="0.25">
      <c r="B25" s="1" t="s">
        <v>10</v>
      </c>
      <c r="C25" s="4">
        <f>SUM(C23:C24)</f>
        <v>221311349.10999998</v>
      </c>
    </row>
    <row r="26" spans="2:3" x14ac:dyDescent="0.25">
      <c r="C26" s="3"/>
    </row>
    <row r="27" spans="2:3" x14ac:dyDescent="0.25">
      <c r="B27" s="1" t="s">
        <v>11</v>
      </c>
      <c r="C27" s="3"/>
    </row>
    <row r="28" spans="2:3" ht="17.25" x14ac:dyDescent="0.4">
      <c r="B28" t="s">
        <v>12</v>
      </c>
      <c r="C28" s="5">
        <v>136673641.38999999</v>
      </c>
    </row>
    <row r="29" spans="2:3" x14ac:dyDescent="0.25">
      <c r="B29" s="1" t="s">
        <v>13</v>
      </c>
      <c r="C29" s="4"/>
    </row>
    <row r="30" spans="2:3" x14ac:dyDescent="0.25">
      <c r="C30" s="3"/>
    </row>
    <row r="31" spans="2:3" ht="15.75" thickBot="1" x14ac:dyDescent="0.3">
      <c r="B31" s="1" t="s">
        <v>14</v>
      </c>
      <c r="C31" s="13">
        <f>+C25+C28</f>
        <v>357984990.5</v>
      </c>
    </row>
    <row r="32" spans="2:3" ht="15.75" thickTop="1" x14ac:dyDescent="0.25">
      <c r="C32" s="3"/>
    </row>
    <row r="33" spans="2:6" ht="15.75" x14ac:dyDescent="0.25">
      <c r="B33" s="2" t="s">
        <v>15</v>
      </c>
      <c r="C33" s="3"/>
    </row>
    <row r="34" spans="2:6" x14ac:dyDescent="0.25">
      <c r="B34" t="s">
        <v>15</v>
      </c>
      <c r="C34" s="3">
        <v>904541842.71000004</v>
      </c>
    </row>
    <row r="35" spans="2:6" ht="17.25" x14ac:dyDescent="0.4">
      <c r="B35" t="s">
        <v>16</v>
      </c>
      <c r="C35" s="5">
        <v>82731281.310000002</v>
      </c>
    </row>
    <row r="36" spans="2:6" x14ac:dyDescent="0.25">
      <c r="B36" s="1" t="s">
        <v>17</v>
      </c>
      <c r="C36" s="4">
        <f>SUM(C34:C35)</f>
        <v>987273124.01999998</v>
      </c>
    </row>
    <row r="37" spans="2:6" x14ac:dyDescent="0.25">
      <c r="C37" s="3"/>
    </row>
    <row r="38" spans="2:6" ht="15.75" thickBot="1" x14ac:dyDescent="0.3">
      <c r="B38" s="1" t="s">
        <v>18</v>
      </c>
      <c r="C38" s="13">
        <f>C31+C36</f>
        <v>1345258114.52</v>
      </c>
      <c r="F38" s="3"/>
    </row>
    <row r="39" spans="2:6" ht="15.75" thickTop="1" x14ac:dyDescent="0.25">
      <c r="C39" s="3"/>
      <c r="F39" s="3"/>
    </row>
    <row r="40" spans="2:6" ht="17.25" x14ac:dyDescent="0.4">
      <c r="C40" s="3"/>
      <c r="F40" s="5"/>
    </row>
    <row r="41" spans="2:6" x14ac:dyDescent="0.25">
      <c r="C41" s="8"/>
      <c r="F41" s="10"/>
    </row>
  </sheetData>
  <mergeCells count="3">
    <mergeCell ref="B3:C3"/>
    <mergeCell ref="B4:C4"/>
    <mergeCell ref="B5:C5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2:G39"/>
  <sheetViews>
    <sheetView workbookViewId="0">
      <selection activeCell="G9" sqref="G9"/>
    </sheetView>
  </sheetViews>
  <sheetFormatPr baseColWidth="10" defaultColWidth="11.42578125" defaultRowHeight="15" x14ac:dyDescent="0.25"/>
  <cols>
    <col min="2" max="2" width="34.85546875" customWidth="1"/>
    <col min="3" max="3" width="13" customWidth="1"/>
    <col min="4" max="4" width="18.140625" customWidth="1"/>
    <col min="5" max="5" width="16.42578125" customWidth="1"/>
  </cols>
  <sheetData>
    <row r="2" spans="1:7" x14ac:dyDescent="0.25">
      <c r="A2" s="110" t="s">
        <v>46</v>
      </c>
      <c r="B2" s="110"/>
      <c r="C2" s="110"/>
      <c r="D2" s="110"/>
    </row>
    <row r="3" spans="1:7" ht="15.75" x14ac:dyDescent="0.25">
      <c r="A3" s="109" t="s">
        <v>45</v>
      </c>
      <c r="B3" s="109"/>
      <c r="C3" s="109"/>
      <c r="D3" s="109"/>
      <c r="E3" s="14"/>
    </row>
    <row r="4" spans="1:7" ht="15.75" x14ac:dyDescent="0.25">
      <c r="A4" s="109" t="s">
        <v>44</v>
      </c>
      <c r="B4" s="109"/>
      <c r="C4" s="109"/>
      <c r="D4" s="109"/>
      <c r="E4" s="14"/>
      <c r="F4" s="14"/>
      <c r="G4" s="14"/>
    </row>
    <row r="5" spans="1:7" ht="15.75" x14ac:dyDescent="0.25">
      <c r="A5" s="109" t="s">
        <v>53</v>
      </c>
      <c r="B5" s="109"/>
      <c r="C5" s="109"/>
      <c r="D5" s="109"/>
      <c r="E5" s="14"/>
      <c r="F5" s="14"/>
      <c r="G5" s="14"/>
    </row>
    <row r="6" spans="1:7" ht="15.75" x14ac:dyDescent="0.25">
      <c r="A6" s="109" t="s">
        <v>20</v>
      </c>
      <c r="B6" s="109"/>
      <c r="C6" s="109"/>
      <c r="D6" s="109"/>
      <c r="E6" s="14"/>
      <c r="F6" s="14"/>
      <c r="G6" s="14"/>
    </row>
    <row r="7" spans="1:7" ht="15.75" x14ac:dyDescent="0.25">
      <c r="A7" s="25"/>
      <c r="B7" s="25"/>
      <c r="C7" s="25"/>
      <c r="D7" s="25"/>
      <c r="E7" s="14"/>
      <c r="F7" s="14"/>
      <c r="G7" s="14"/>
    </row>
    <row r="9" spans="1:7" ht="18.75" x14ac:dyDescent="0.3">
      <c r="B9" s="19" t="s">
        <v>27</v>
      </c>
    </row>
    <row r="10" spans="1:7" ht="18.75" x14ac:dyDescent="0.3">
      <c r="B10" s="19"/>
    </row>
    <row r="11" spans="1:7" x14ac:dyDescent="0.25">
      <c r="B11" t="s">
        <v>48</v>
      </c>
      <c r="D11" s="15">
        <v>40000000</v>
      </c>
    </row>
    <row r="12" spans="1:7" x14ac:dyDescent="0.25">
      <c r="B12" t="s">
        <v>28</v>
      </c>
      <c r="D12" s="18">
        <v>177312280.19999999</v>
      </c>
    </row>
    <row r="13" spans="1:7" x14ac:dyDescent="0.25">
      <c r="D13" s="15"/>
    </row>
    <row r="14" spans="1:7" ht="16.5" thickBot="1" x14ac:dyDescent="0.3">
      <c r="B14" s="2" t="s">
        <v>29</v>
      </c>
      <c r="C14" s="2"/>
      <c r="D14" s="17">
        <f>SUM(D11:D13)</f>
        <v>217312280.19999999</v>
      </c>
    </row>
    <row r="15" spans="1:7" ht="15.75" thickTop="1" x14ac:dyDescent="0.25">
      <c r="D15" s="15"/>
    </row>
    <row r="16" spans="1:7" ht="18.75" x14ac:dyDescent="0.3">
      <c r="B16" s="19" t="s">
        <v>30</v>
      </c>
      <c r="D16" s="15"/>
    </row>
    <row r="17" spans="2:5" x14ac:dyDescent="0.25">
      <c r="D17" s="15"/>
    </row>
    <row r="18" spans="2:5" ht="18.75" x14ac:dyDescent="0.3">
      <c r="B18" s="19" t="s">
        <v>31</v>
      </c>
      <c r="D18" s="15"/>
    </row>
    <row r="19" spans="2:5" x14ac:dyDescent="0.25">
      <c r="D19" s="15"/>
    </row>
    <row r="20" spans="2:5" x14ac:dyDescent="0.25">
      <c r="B20" t="s">
        <v>32</v>
      </c>
      <c r="D20" s="15">
        <v>349950.75</v>
      </c>
    </row>
    <row r="21" spans="2:5" x14ac:dyDescent="0.25">
      <c r="B21" t="s">
        <v>33</v>
      </c>
      <c r="D21" s="15">
        <v>8941155</v>
      </c>
    </row>
    <row r="22" spans="2:5" x14ac:dyDescent="0.25">
      <c r="B22" t="s">
        <v>34</v>
      </c>
      <c r="D22" s="15">
        <v>233300.5</v>
      </c>
    </row>
    <row r="23" spans="2:5" x14ac:dyDescent="0.25">
      <c r="B23" t="s">
        <v>35</v>
      </c>
      <c r="D23" s="18">
        <v>3367388</v>
      </c>
    </row>
    <row r="24" spans="2:5" ht="16.5" thickBot="1" x14ac:dyDescent="0.3">
      <c r="B24" s="1" t="s">
        <v>36</v>
      </c>
      <c r="C24" s="1"/>
      <c r="D24" s="20">
        <f>SUM(D20:D23)</f>
        <v>12891794.25</v>
      </c>
    </row>
    <row r="25" spans="2:5" ht="15.75" thickTop="1" x14ac:dyDescent="0.25">
      <c r="D25" s="15"/>
    </row>
    <row r="26" spans="2:5" ht="18.75" x14ac:dyDescent="0.3">
      <c r="B26" s="19" t="s">
        <v>37</v>
      </c>
      <c r="D26" s="15"/>
    </row>
    <row r="27" spans="2:5" x14ac:dyDescent="0.25">
      <c r="D27" s="21"/>
    </row>
    <row r="28" spans="2:5" x14ac:dyDescent="0.25">
      <c r="B28" t="s">
        <v>49</v>
      </c>
      <c r="D28" s="22">
        <v>40942122.140000001</v>
      </c>
      <c r="E28" s="15"/>
    </row>
    <row r="29" spans="2:5" x14ac:dyDescent="0.25">
      <c r="B29" t="s">
        <v>41</v>
      </c>
      <c r="D29" s="22">
        <v>21709711.870000001</v>
      </c>
    </row>
    <row r="30" spans="2:5" x14ac:dyDescent="0.25">
      <c r="B30" t="s">
        <v>38</v>
      </c>
      <c r="D30" s="22">
        <v>11606180.029999999</v>
      </c>
    </row>
    <row r="31" spans="2:5" x14ac:dyDescent="0.25">
      <c r="B31" t="s">
        <v>39</v>
      </c>
      <c r="D31" s="22">
        <v>35736723.340000004</v>
      </c>
    </row>
    <row r="32" spans="2:5" x14ac:dyDescent="0.25">
      <c r="B32" t="s">
        <v>47</v>
      </c>
      <c r="D32" s="22">
        <v>10953902.859999999</v>
      </c>
    </row>
    <row r="33" spans="2:4" x14ac:dyDescent="0.25">
      <c r="B33" t="s">
        <v>40</v>
      </c>
      <c r="D33" s="23">
        <v>740564.4</v>
      </c>
    </row>
    <row r="34" spans="2:4" ht="16.5" thickBot="1" x14ac:dyDescent="0.3">
      <c r="B34" s="2" t="s">
        <v>36</v>
      </c>
      <c r="C34" s="2"/>
      <c r="D34" s="17">
        <f>SUM(D28:D33)</f>
        <v>121689204.64000002</v>
      </c>
    </row>
    <row r="35" spans="2:4" ht="15.75" thickTop="1" x14ac:dyDescent="0.25">
      <c r="D35" s="15"/>
    </row>
    <row r="36" spans="2:4" ht="16.5" thickBot="1" x14ac:dyDescent="0.3">
      <c r="B36" s="2" t="s">
        <v>42</v>
      </c>
      <c r="C36" s="11"/>
      <c r="D36" s="17">
        <f>D24+D34</f>
        <v>134580998.89000002</v>
      </c>
    </row>
    <row r="37" spans="2:4" ht="16.5" thickTop="1" x14ac:dyDescent="0.25">
      <c r="B37" s="11"/>
      <c r="C37" s="11"/>
      <c r="D37" s="16"/>
    </row>
    <row r="38" spans="2:4" ht="16.5" thickBot="1" x14ac:dyDescent="0.3">
      <c r="B38" s="2" t="s">
        <v>43</v>
      </c>
      <c r="C38" s="11"/>
      <c r="D38" s="24">
        <v>82731281.310000002</v>
      </c>
    </row>
    <row r="39" spans="2:4" ht="15.75" thickTop="1" x14ac:dyDescent="0.25">
      <c r="D39" s="15"/>
    </row>
  </sheetData>
  <mergeCells count="5">
    <mergeCell ref="A2:D2"/>
    <mergeCell ref="A3:D3"/>
    <mergeCell ref="A4:D4"/>
    <mergeCell ref="A5:D5"/>
    <mergeCell ref="A6:D6"/>
  </mergeCells>
  <pageMargins left="0.51181102362204722" right="0.70866141732283472" top="1.1417322834645669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3:F41"/>
  <sheetViews>
    <sheetView topLeftCell="A7" workbookViewId="0">
      <selection activeCell="E38" sqref="E38"/>
    </sheetView>
  </sheetViews>
  <sheetFormatPr baseColWidth="10" defaultColWidth="9.140625" defaultRowHeight="15" x14ac:dyDescent="0.25"/>
  <cols>
    <col min="2" max="2" width="51" bestFit="1" customWidth="1"/>
    <col min="3" max="3" width="18.5703125" bestFit="1" customWidth="1"/>
    <col min="6" max="6" width="15.140625" bestFit="1" customWidth="1"/>
  </cols>
  <sheetData>
    <row r="3" spans="2:6" ht="18.75" x14ac:dyDescent="0.3">
      <c r="B3" s="108" t="s">
        <v>19</v>
      </c>
      <c r="C3" s="108"/>
    </row>
    <row r="4" spans="2:6" ht="18.75" x14ac:dyDescent="0.3">
      <c r="B4" s="108" t="s">
        <v>54</v>
      </c>
      <c r="C4" s="108"/>
    </row>
    <row r="5" spans="2:6" ht="18.75" x14ac:dyDescent="0.3">
      <c r="B5" s="108" t="s">
        <v>20</v>
      </c>
      <c r="C5" s="108"/>
    </row>
    <row r="7" spans="2:6" ht="15.75" x14ac:dyDescent="0.25">
      <c r="B7" s="2" t="s">
        <v>0</v>
      </c>
    </row>
    <row r="8" spans="2:6" x14ac:dyDescent="0.25">
      <c r="B8" s="1" t="s">
        <v>1</v>
      </c>
      <c r="C8" s="3"/>
    </row>
    <row r="9" spans="2:6" x14ac:dyDescent="0.25">
      <c r="B9" t="s">
        <v>24</v>
      </c>
      <c r="C9" s="3">
        <v>1262706.53</v>
      </c>
    </row>
    <row r="10" spans="2:6" x14ac:dyDescent="0.25">
      <c r="B10" t="s">
        <v>22</v>
      </c>
      <c r="C10" s="6">
        <v>690214101.71000004</v>
      </c>
    </row>
    <row r="11" spans="2:6" x14ac:dyDescent="0.25">
      <c r="B11" t="s">
        <v>23</v>
      </c>
      <c r="C11" s="7">
        <v>81541023.060000002</v>
      </c>
    </row>
    <row r="12" spans="2:6" x14ac:dyDescent="0.25">
      <c r="B12" s="1" t="s">
        <v>2</v>
      </c>
      <c r="C12" s="4">
        <f>SUM(C9:C11)</f>
        <v>773017831.29999995</v>
      </c>
      <c r="F12" s="8"/>
    </row>
    <row r="13" spans="2:6" x14ac:dyDescent="0.25">
      <c r="C13" s="3"/>
    </row>
    <row r="14" spans="2:6" x14ac:dyDescent="0.25">
      <c r="B14" s="1" t="s">
        <v>3</v>
      </c>
      <c r="C14" s="3"/>
    </row>
    <row r="15" spans="2:6" x14ac:dyDescent="0.25">
      <c r="B15" t="s">
        <v>25</v>
      </c>
      <c r="C15" s="3">
        <v>503428320.56999999</v>
      </c>
    </row>
    <row r="16" spans="2:6" ht="17.25" x14ac:dyDescent="0.4">
      <c r="B16" t="s">
        <v>26</v>
      </c>
      <c r="C16" s="5">
        <v>56189295.509999998</v>
      </c>
    </row>
    <row r="17" spans="2:3" x14ac:dyDescent="0.25">
      <c r="B17" s="1" t="s">
        <v>4</v>
      </c>
      <c r="C17" s="4">
        <f>SUM(C15:C16)</f>
        <v>559617616.08000004</v>
      </c>
    </row>
    <row r="18" spans="2:3" x14ac:dyDescent="0.25">
      <c r="C18" s="3"/>
    </row>
    <row r="19" spans="2:3" ht="16.5" thickBot="1" x14ac:dyDescent="0.3">
      <c r="B19" s="2" t="s">
        <v>5</v>
      </c>
      <c r="C19" s="12">
        <f>C12+C17</f>
        <v>1332635447.3800001</v>
      </c>
    </row>
    <row r="20" spans="2:3" ht="15.75" thickTop="1" x14ac:dyDescent="0.25">
      <c r="C20" s="3"/>
    </row>
    <row r="21" spans="2:3" ht="15.75" x14ac:dyDescent="0.25">
      <c r="B21" s="2" t="s">
        <v>6</v>
      </c>
      <c r="C21" s="3"/>
    </row>
    <row r="22" spans="2:3" x14ac:dyDescent="0.25">
      <c r="B22" s="1" t="s">
        <v>7</v>
      </c>
      <c r="C22" s="3"/>
    </row>
    <row r="23" spans="2:3" x14ac:dyDescent="0.25">
      <c r="B23" t="s">
        <v>8</v>
      </c>
      <c r="C23" s="3">
        <v>146299664.94999999</v>
      </c>
    </row>
    <row r="24" spans="2:3" ht="17.25" x14ac:dyDescent="0.4">
      <c r="B24" t="s">
        <v>9</v>
      </c>
      <c r="C24" s="5">
        <v>53578456.960000001</v>
      </c>
    </row>
    <row r="25" spans="2:3" x14ac:dyDescent="0.25">
      <c r="B25" s="1" t="s">
        <v>10</v>
      </c>
      <c r="C25" s="4">
        <f>SUM(C23:C24)</f>
        <v>199878121.91</v>
      </c>
    </row>
    <row r="26" spans="2:3" x14ac:dyDescent="0.25">
      <c r="C26" s="3"/>
    </row>
    <row r="27" spans="2:3" x14ac:dyDescent="0.25">
      <c r="B27" s="1" t="s">
        <v>11</v>
      </c>
      <c r="C27" s="3"/>
    </row>
    <row r="28" spans="2:3" ht="17.25" x14ac:dyDescent="0.4">
      <c r="B28" t="s">
        <v>12</v>
      </c>
      <c r="C28" s="5">
        <v>134583762.38999999</v>
      </c>
    </row>
    <row r="29" spans="2:3" x14ac:dyDescent="0.25">
      <c r="B29" s="1" t="s">
        <v>13</v>
      </c>
      <c r="C29" s="4"/>
    </row>
    <row r="30" spans="2:3" x14ac:dyDescent="0.25">
      <c r="C30" s="3"/>
    </row>
    <row r="31" spans="2:3" ht="15.75" thickBot="1" x14ac:dyDescent="0.3">
      <c r="B31" s="1" t="s">
        <v>14</v>
      </c>
      <c r="C31" s="13">
        <f>+C25+C28</f>
        <v>334461884.29999995</v>
      </c>
    </row>
    <row r="32" spans="2:3" ht="15.75" thickTop="1" x14ac:dyDescent="0.25">
      <c r="C32" s="3"/>
    </row>
    <row r="33" spans="2:6" ht="15.75" x14ac:dyDescent="0.25">
      <c r="B33" s="2" t="s">
        <v>15</v>
      </c>
      <c r="C33" s="3"/>
    </row>
    <row r="34" spans="2:6" x14ac:dyDescent="0.25">
      <c r="B34" t="s">
        <v>15</v>
      </c>
      <c r="C34" s="3">
        <v>904386366.71000004</v>
      </c>
    </row>
    <row r="35" spans="2:6" ht="17.25" x14ac:dyDescent="0.4">
      <c r="B35" t="s">
        <v>16</v>
      </c>
      <c r="C35" s="5">
        <v>93787196.370000005</v>
      </c>
    </row>
    <row r="36" spans="2:6" x14ac:dyDescent="0.25">
      <c r="B36" s="1" t="s">
        <v>17</v>
      </c>
      <c r="C36" s="4">
        <f>SUM(C34:C35)</f>
        <v>998173563.08000004</v>
      </c>
    </row>
    <row r="37" spans="2:6" x14ac:dyDescent="0.25">
      <c r="C37" s="3"/>
    </row>
    <row r="38" spans="2:6" ht="15.75" thickBot="1" x14ac:dyDescent="0.3">
      <c r="B38" s="1" t="s">
        <v>18</v>
      </c>
      <c r="C38" s="13">
        <f>C31+C36</f>
        <v>1332635447.3800001</v>
      </c>
      <c r="F38" s="3"/>
    </row>
    <row r="39" spans="2:6" ht="15.75" thickTop="1" x14ac:dyDescent="0.25">
      <c r="C39" s="3"/>
      <c r="F39" s="3"/>
    </row>
    <row r="40" spans="2:6" ht="17.25" x14ac:dyDescent="0.4">
      <c r="C40" s="3"/>
      <c r="F40" s="5"/>
    </row>
    <row r="41" spans="2:6" x14ac:dyDescent="0.25">
      <c r="C41" s="8"/>
      <c r="F41" s="10"/>
    </row>
  </sheetData>
  <mergeCells count="3">
    <mergeCell ref="B3:C3"/>
    <mergeCell ref="B4:C4"/>
    <mergeCell ref="B5:C5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N266"/>
  <sheetViews>
    <sheetView showGridLines="0" tabSelected="1" topLeftCell="D218" workbookViewId="0">
      <selection activeCell="F270" sqref="F270"/>
    </sheetView>
  </sheetViews>
  <sheetFormatPr baseColWidth="10" defaultColWidth="9.140625" defaultRowHeight="15.75" x14ac:dyDescent="0.25"/>
  <cols>
    <col min="1" max="1" width="9.140625" style="48" hidden="1" customWidth="1"/>
    <col min="2" max="2" width="14.7109375" style="48" hidden="1" customWidth="1"/>
    <col min="3" max="3" width="53.7109375" style="42" customWidth="1"/>
    <col min="4" max="4" width="15.7109375" style="42" customWidth="1"/>
    <col min="5" max="5" width="27.5703125" style="86" customWidth="1"/>
    <col min="6" max="6" width="42.140625" style="90" customWidth="1"/>
    <col min="7" max="7" width="17.85546875" style="87" bestFit="1" customWidth="1"/>
    <col min="8" max="8" width="18.42578125" style="88" customWidth="1"/>
    <col min="9" max="9" width="19.28515625" style="89" customWidth="1"/>
    <col min="10" max="10" width="16.85546875" style="26" bestFit="1" customWidth="1"/>
    <col min="11" max="11" width="10.5703125" style="26" bestFit="1" customWidth="1"/>
    <col min="12" max="12" width="10.5703125" style="26" hidden="1" customWidth="1"/>
    <col min="13" max="13" width="19" style="48" hidden="1" customWidth="1"/>
    <col min="14" max="14" width="16.28515625" style="48" bestFit="1" customWidth="1"/>
    <col min="15" max="15" width="9.140625" style="48"/>
    <col min="16" max="16" width="12.42578125" style="48" bestFit="1" customWidth="1"/>
    <col min="17" max="16384" width="9.140625" style="48"/>
  </cols>
  <sheetData>
    <row r="2" spans="1:13" ht="22.5" x14ac:dyDescent="0.3">
      <c r="C2" s="113" t="s">
        <v>169</v>
      </c>
      <c r="D2" s="113"/>
      <c r="E2" s="113"/>
      <c r="F2" s="113"/>
      <c r="G2" s="113"/>
      <c r="H2" s="113"/>
      <c r="I2" s="113"/>
      <c r="J2" s="27"/>
      <c r="K2" s="49"/>
      <c r="L2" s="49"/>
    </row>
    <row r="3" spans="1:13" ht="22.5" x14ac:dyDescent="0.3">
      <c r="C3" s="113" t="s">
        <v>1047</v>
      </c>
      <c r="D3" s="113"/>
      <c r="E3" s="113"/>
      <c r="F3" s="113"/>
      <c r="G3" s="113"/>
      <c r="H3" s="113"/>
      <c r="I3" s="113"/>
      <c r="J3" s="28"/>
      <c r="K3" s="50"/>
      <c r="L3" s="50"/>
    </row>
    <row r="4" spans="1:13" ht="22.5" x14ac:dyDescent="0.3">
      <c r="C4" s="113" t="s">
        <v>1048</v>
      </c>
      <c r="D4" s="113"/>
      <c r="E4" s="113"/>
      <c r="F4" s="113"/>
      <c r="G4" s="113"/>
      <c r="H4" s="113"/>
      <c r="I4" s="113"/>
      <c r="J4" s="28"/>
      <c r="K4" s="50"/>
      <c r="L4" s="50"/>
    </row>
    <row r="5" spans="1:13" ht="20.25" x14ac:dyDescent="0.25">
      <c r="C5" s="115" t="s">
        <v>1049</v>
      </c>
      <c r="D5" s="115"/>
      <c r="E5" s="115"/>
      <c r="F5" s="115"/>
      <c r="G5" s="115"/>
      <c r="H5" s="115"/>
      <c r="I5" s="115"/>
      <c r="J5" s="29"/>
      <c r="K5" s="38"/>
      <c r="L5" s="38"/>
    </row>
    <row r="6" spans="1:13" x14ac:dyDescent="0.25">
      <c r="C6" s="114" t="s">
        <v>1079</v>
      </c>
      <c r="D6" s="114"/>
      <c r="E6" s="114"/>
      <c r="F6" s="114"/>
      <c r="G6" s="114"/>
      <c r="H6" s="114"/>
      <c r="I6" s="114"/>
      <c r="J6" s="29"/>
      <c r="K6" s="39"/>
      <c r="L6" s="39"/>
    </row>
    <row r="7" spans="1:13" x14ac:dyDescent="0.25">
      <c r="C7" s="43"/>
      <c r="D7" s="43"/>
      <c r="E7" s="51"/>
      <c r="F7" s="93"/>
      <c r="G7" s="52"/>
      <c r="H7" s="37"/>
      <c r="I7" s="53"/>
      <c r="J7" s="29"/>
      <c r="K7" s="40"/>
      <c r="L7" s="40"/>
    </row>
    <row r="8" spans="1:13" ht="31.5" x14ac:dyDescent="0.25">
      <c r="A8" s="31" t="s">
        <v>925</v>
      </c>
      <c r="B8" s="31" t="s">
        <v>926</v>
      </c>
      <c r="C8" s="31" t="s">
        <v>170</v>
      </c>
      <c r="D8" s="31" t="s">
        <v>55</v>
      </c>
      <c r="E8" s="45" t="s">
        <v>927</v>
      </c>
      <c r="F8" s="94" t="s">
        <v>171</v>
      </c>
      <c r="G8" s="47" t="s">
        <v>172</v>
      </c>
      <c r="H8" s="33" t="s">
        <v>173</v>
      </c>
      <c r="I8" s="46" t="s">
        <v>174</v>
      </c>
      <c r="J8" s="31" t="s">
        <v>175</v>
      </c>
      <c r="K8" s="34" t="s">
        <v>818</v>
      </c>
      <c r="L8" s="34" t="s">
        <v>594</v>
      </c>
      <c r="M8" s="34" t="s">
        <v>928</v>
      </c>
    </row>
    <row r="9" spans="1:13" s="105" customFormat="1" ht="37.5" customHeight="1" x14ac:dyDescent="0.25">
      <c r="A9" s="54">
        <v>2146</v>
      </c>
      <c r="B9" s="54" t="s">
        <v>1074</v>
      </c>
      <c r="C9" s="55" t="s">
        <v>1075</v>
      </c>
      <c r="D9" s="55" t="s">
        <v>38</v>
      </c>
      <c r="E9" s="56" t="s">
        <v>1076</v>
      </c>
      <c r="F9" s="63" t="s">
        <v>1077</v>
      </c>
      <c r="G9" s="57">
        <v>83999.48</v>
      </c>
      <c r="H9" s="57">
        <f t="shared" ref="H9:H72" si="0">+G9-I9</f>
        <v>0</v>
      </c>
      <c r="I9" s="58">
        <v>83999.48</v>
      </c>
      <c r="J9" s="59" t="s">
        <v>1078</v>
      </c>
      <c r="K9" s="60">
        <v>2022</v>
      </c>
      <c r="L9" s="60">
        <v>1</v>
      </c>
      <c r="M9" s="60" t="s">
        <v>931</v>
      </c>
    </row>
    <row r="10" spans="1:13" ht="42" customHeight="1" x14ac:dyDescent="0.25">
      <c r="A10" s="54">
        <v>2141</v>
      </c>
      <c r="B10" s="54" t="s">
        <v>852</v>
      </c>
      <c r="C10" s="55" t="s">
        <v>853</v>
      </c>
      <c r="D10" s="55" t="s">
        <v>38</v>
      </c>
      <c r="E10" s="56" t="s">
        <v>958</v>
      </c>
      <c r="F10" s="63" t="s">
        <v>959</v>
      </c>
      <c r="G10" s="57">
        <v>300953.09999999998</v>
      </c>
      <c r="H10" s="57">
        <f t="shared" si="0"/>
        <v>0</v>
      </c>
      <c r="I10" s="57">
        <v>300953.09999999998</v>
      </c>
      <c r="J10" s="32">
        <v>44540</v>
      </c>
      <c r="K10" s="60">
        <v>2021</v>
      </c>
      <c r="L10" s="60">
        <v>12</v>
      </c>
      <c r="M10" s="60" t="s">
        <v>931</v>
      </c>
    </row>
    <row r="11" spans="1:13" s="105" customFormat="1" ht="76.5" hidden="1" x14ac:dyDescent="0.25">
      <c r="A11" s="54">
        <v>2141</v>
      </c>
      <c r="B11" s="61" t="s">
        <v>1068</v>
      </c>
      <c r="C11" s="55" t="s">
        <v>1069</v>
      </c>
      <c r="D11" s="55" t="s">
        <v>38</v>
      </c>
      <c r="E11" s="56" t="s">
        <v>1072</v>
      </c>
      <c r="F11" s="63" t="s">
        <v>1073</v>
      </c>
      <c r="G11" s="57">
        <v>18731.32</v>
      </c>
      <c r="H11" s="57">
        <f t="shared" si="0"/>
        <v>18731.32</v>
      </c>
      <c r="I11" s="58">
        <v>0</v>
      </c>
      <c r="J11" s="32">
        <v>44546</v>
      </c>
      <c r="K11" s="60">
        <v>2021</v>
      </c>
      <c r="L11" s="60">
        <v>12</v>
      </c>
      <c r="M11" s="60" t="s">
        <v>942</v>
      </c>
    </row>
    <row r="12" spans="1:13" ht="76.5" hidden="1" x14ac:dyDescent="0.25">
      <c r="A12" s="54">
        <v>2141</v>
      </c>
      <c r="B12" s="61" t="s">
        <v>1066</v>
      </c>
      <c r="C12" s="62" t="s">
        <v>1067</v>
      </c>
      <c r="D12" s="62" t="s">
        <v>38</v>
      </c>
      <c r="E12" s="56" t="s">
        <v>1070</v>
      </c>
      <c r="F12" s="63" t="s">
        <v>1071</v>
      </c>
      <c r="G12" s="57">
        <v>1027638.4</v>
      </c>
      <c r="H12" s="57">
        <f t="shared" si="0"/>
        <v>1027638.4</v>
      </c>
      <c r="I12" s="58">
        <v>0</v>
      </c>
      <c r="J12" s="32">
        <v>44547</v>
      </c>
      <c r="K12" s="60">
        <v>2021</v>
      </c>
      <c r="L12" s="60">
        <v>12</v>
      </c>
      <c r="M12" s="60" t="s">
        <v>931</v>
      </c>
    </row>
    <row r="13" spans="1:13" ht="63.75" x14ac:dyDescent="0.25">
      <c r="A13" s="54">
        <v>2141</v>
      </c>
      <c r="B13" s="61">
        <v>88147</v>
      </c>
      <c r="C13" s="62" t="s">
        <v>845</v>
      </c>
      <c r="D13" s="62" t="s">
        <v>129</v>
      </c>
      <c r="E13" s="56" t="s">
        <v>961</v>
      </c>
      <c r="F13" s="63" t="s">
        <v>962</v>
      </c>
      <c r="G13" s="57">
        <v>1906946.35</v>
      </c>
      <c r="H13" s="57">
        <f t="shared" si="0"/>
        <v>1549393.9100000001</v>
      </c>
      <c r="I13" s="58">
        <v>357552.44</v>
      </c>
      <c r="J13" s="32" t="s">
        <v>963</v>
      </c>
      <c r="K13" s="60">
        <v>2021</v>
      </c>
      <c r="L13" s="60">
        <v>11</v>
      </c>
      <c r="M13" s="60" t="s">
        <v>931</v>
      </c>
    </row>
    <row r="14" spans="1:13" ht="76.5" hidden="1" x14ac:dyDescent="0.25">
      <c r="A14" s="54">
        <v>2141</v>
      </c>
      <c r="B14" s="61" t="s">
        <v>921</v>
      </c>
      <c r="C14" s="62" t="s">
        <v>935</v>
      </c>
      <c r="D14" s="62" t="s">
        <v>38</v>
      </c>
      <c r="E14" s="56" t="s">
        <v>936</v>
      </c>
      <c r="F14" s="63" t="s">
        <v>937</v>
      </c>
      <c r="G14" s="57">
        <v>150946.78</v>
      </c>
      <c r="H14" s="57">
        <f t="shared" si="0"/>
        <v>150946.78</v>
      </c>
      <c r="I14" s="58">
        <v>0</v>
      </c>
      <c r="J14" s="32">
        <v>44511</v>
      </c>
      <c r="K14" s="65">
        <v>2021</v>
      </c>
      <c r="L14" s="65">
        <v>11</v>
      </c>
      <c r="M14" s="60" t="s">
        <v>931</v>
      </c>
    </row>
    <row r="15" spans="1:13" ht="63.75" hidden="1" x14ac:dyDescent="0.25">
      <c r="A15" s="54">
        <v>2146</v>
      </c>
      <c r="B15" s="61" t="s">
        <v>923</v>
      </c>
      <c r="C15" s="62" t="s">
        <v>932</v>
      </c>
      <c r="D15" s="62" t="s">
        <v>38</v>
      </c>
      <c r="E15" s="56" t="s">
        <v>933</v>
      </c>
      <c r="F15" s="63" t="s">
        <v>934</v>
      </c>
      <c r="G15" s="57">
        <v>106904.2</v>
      </c>
      <c r="H15" s="57">
        <f t="shared" si="0"/>
        <v>106904.2</v>
      </c>
      <c r="I15" s="58">
        <v>0</v>
      </c>
      <c r="J15" s="32">
        <v>44523</v>
      </c>
      <c r="K15" s="35">
        <v>2021</v>
      </c>
      <c r="L15" s="65">
        <v>11</v>
      </c>
      <c r="M15" s="60" t="s">
        <v>931</v>
      </c>
    </row>
    <row r="16" spans="1:13" ht="76.5" hidden="1" x14ac:dyDescent="0.25">
      <c r="A16" s="54">
        <v>2141</v>
      </c>
      <c r="B16" s="61" t="s">
        <v>922</v>
      </c>
      <c r="C16" s="55" t="s">
        <v>938</v>
      </c>
      <c r="D16" s="55" t="s">
        <v>38</v>
      </c>
      <c r="E16" s="56" t="s">
        <v>939</v>
      </c>
      <c r="F16" s="63" t="s">
        <v>940</v>
      </c>
      <c r="G16" s="57">
        <v>563598.91</v>
      </c>
      <c r="H16" s="57">
        <f t="shared" si="0"/>
        <v>563598.91</v>
      </c>
      <c r="I16" s="58">
        <v>0</v>
      </c>
      <c r="J16" s="32">
        <v>44525</v>
      </c>
      <c r="K16" s="65">
        <v>2021</v>
      </c>
      <c r="L16" s="65">
        <v>11</v>
      </c>
      <c r="M16" s="60" t="s">
        <v>931</v>
      </c>
    </row>
    <row r="17" spans="1:13" ht="76.5" x14ac:dyDescent="0.25">
      <c r="A17" s="54">
        <v>2146</v>
      </c>
      <c r="B17" s="96" t="s">
        <v>854</v>
      </c>
      <c r="C17" s="55" t="s">
        <v>855</v>
      </c>
      <c r="D17" s="55" t="s">
        <v>988</v>
      </c>
      <c r="E17" s="56" t="s">
        <v>606</v>
      </c>
      <c r="F17" s="63" t="s">
        <v>989</v>
      </c>
      <c r="G17" s="57">
        <v>540000</v>
      </c>
      <c r="H17" s="57">
        <f t="shared" si="0"/>
        <v>180000</v>
      </c>
      <c r="I17" s="97">
        <v>360000</v>
      </c>
      <c r="J17" s="70">
        <v>44230</v>
      </c>
      <c r="K17" s="60">
        <v>2021</v>
      </c>
      <c r="L17" s="60">
        <v>3</v>
      </c>
      <c r="M17" s="60" t="s">
        <v>931</v>
      </c>
    </row>
    <row r="18" spans="1:13" ht="78.75" hidden="1" x14ac:dyDescent="0.25">
      <c r="A18" s="54" t="s">
        <v>844</v>
      </c>
      <c r="B18" s="54" t="s">
        <v>850</v>
      </c>
      <c r="C18" s="55" t="s">
        <v>851</v>
      </c>
      <c r="D18" s="55" t="s">
        <v>38</v>
      </c>
      <c r="E18" s="56" t="s">
        <v>1019</v>
      </c>
      <c r="F18" s="63" t="s">
        <v>1020</v>
      </c>
      <c r="G18" s="57">
        <v>1097320.52</v>
      </c>
      <c r="H18" s="57">
        <f t="shared" si="0"/>
        <v>1097320.52</v>
      </c>
      <c r="I18" s="58">
        <v>0</v>
      </c>
      <c r="J18" s="59" t="s">
        <v>1021</v>
      </c>
      <c r="K18" s="69">
        <v>2021</v>
      </c>
      <c r="L18" s="69">
        <v>6</v>
      </c>
      <c r="M18" s="60" t="s">
        <v>942</v>
      </c>
    </row>
    <row r="19" spans="1:13" ht="102" x14ac:dyDescent="0.25">
      <c r="A19" s="54">
        <v>2141</v>
      </c>
      <c r="B19" s="54" t="s">
        <v>474</v>
      </c>
      <c r="C19" s="55" t="s">
        <v>483</v>
      </c>
      <c r="D19" s="55" t="s">
        <v>943</v>
      </c>
      <c r="E19" s="56" t="s">
        <v>1052</v>
      </c>
      <c r="F19" s="95" t="s">
        <v>1053</v>
      </c>
      <c r="G19" s="57">
        <v>594720</v>
      </c>
      <c r="H19" s="57">
        <f t="shared" si="0"/>
        <v>545160</v>
      </c>
      <c r="I19" s="58">
        <v>49560</v>
      </c>
      <c r="J19" s="71">
        <v>44411</v>
      </c>
      <c r="K19" s="60">
        <v>2021</v>
      </c>
      <c r="L19" s="60">
        <v>3</v>
      </c>
      <c r="M19" s="60" t="s">
        <v>942</v>
      </c>
    </row>
    <row r="20" spans="1:13" ht="102" x14ac:dyDescent="0.25">
      <c r="A20" s="54">
        <v>2141</v>
      </c>
      <c r="B20" s="54" t="s">
        <v>474</v>
      </c>
      <c r="C20" s="55" t="s">
        <v>483</v>
      </c>
      <c r="D20" s="55" t="s">
        <v>943</v>
      </c>
      <c r="E20" s="56" t="s">
        <v>1054</v>
      </c>
      <c r="F20" s="95" t="s">
        <v>1055</v>
      </c>
      <c r="G20" s="57">
        <v>637200</v>
      </c>
      <c r="H20" s="57">
        <f t="shared" si="0"/>
        <v>531000</v>
      </c>
      <c r="I20" s="58">
        <v>106200</v>
      </c>
      <c r="J20" s="71">
        <v>44411</v>
      </c>
      <c r="K20" s="65">
        <v>2021</v>
      </c>
      <c r="L20" s="65">
        <v>3</v>
      </c>
      <c r="M20" s="60" t="s">
        <v>931</v>
      </c>
    </row>
    <row r="21" spans="1:13" ht="25.5" x14ac:dyDescent="0.25">
      <c r="A21" s="54">
        <v>2140</v>
      </c>
      <c r="B21" s="54" t="s">
        <v>846</v>
      </c>
      <c r="C21" s="55" t="s">
        <v>847</v>
      </c>
      <c r="D21" s="55" t="s">
        <v>395</v>
      </c>
      <c r="E21" s="56" t="s">
        <v>848</v>
      </c>
      <c r="F21" s="63" t="s">
        <v>947</v>
      </c>
      <c r="G21" s="57">
        <v>1000000</v>
      </c>
      <c r="H21" s="57">
        <f t="shared" si="0"/>
        <v>795000</v>
      </c>
      <c r="I21" s="97">
        <v>205000</v>
      </c>
      <c r="J21" s="32">
        <v>44105</v>
      </c>
      <c r="K21" s="60">
        <v>2020</v>
      </c>
      <c r="L21" s="60">
        <v>10</v>
      </c>
      <c r="M21" s="60"/>
    </row>
    <row r="22" spans="1:13" ht="38.25" x14ac:dyDescent="0.25">
      <c r="A22" s="54">
        <v>2140</v>
      </c>
      <c r="B22" s="54" t="s">
        <v>796</v>
      </c>
      <c r="C22" s="55" t="s">
        <v>801</v>
      </c>
      <c r="D22" s="55" t="s">
        <v>395</v>
      </c>
      <c r="E22" s="56" t="s">
        <v>802</v>
      </c>
      <c r="F22" s="63" t="s">
        <v>803</v>
      </c>
      <c r="G22" s="57">
        <v>88500</v>
      </c>
      <c r="H22" s="57">
        <f t="shared" si="0"/>
        <v>29500</v>
      </c>
      <c r="I22" s="58">
        <v>59000</v>
      </c>
      <c r="J22" s="59" t="s">
        <v>956</v>
      </c>
      <c r="K22" s="60">
        <v>2020</v>
      </c>
      <c r="L22" s="60">
        <v>8</v>
      </c>
      <c r="M22" s="60" t="s">
        <v>931</v>
      </c>
    </row>
    <row r="23" spans="1:13" ht="51" x14ac:dyDescent="0.25">
      <c r="A23" s="54">
        <v>2140</v>
      </c>
      <c r="B23" s="54" t="s">
        <v>797</v>
      </c>
      <c r="C23" s="55" t="s">
        <v>809</v>
      </c>
      <c r="D23" s="55" t="s">
        <v>395</v>
      </c>
      <c r="E23" s="56" t="s">
        <v>810</v>
      </c>
      <c r="F23" s="63" t="s">
        <v>1015</v>
      </c>
      <c r="G23" s="57">
        <v>141600</v>
      </c>
      <c r="H23" s="57">
        <f t="shared" si="0"/>
        <v>47200</v>
      </c>
      <c r="I23" s="58">
        <v>94400</v>
      </c>
      <c r="J23" s="59" t="s">
        <v>804</v>
      </c>
      <c r="K23" s="60">
        <v>2020</v>
      </c>
      <c r="L23" s="60">
        <v>8</v>
      </c>
      <c r="M23" s="60" t="s">
        <v>942</v>
      </c>
    </row>
    <row r="24" spans="1:13" ht="31.5" x14ac:dyDescent="0.25">
      <c r="A24" s="54" t="s">
        <v>614</v>
      </c>
      <c r="B24" s="54" t="s">
        <v>798</v>
      </c>
      <c r="C24" s="55" t="s">
        <v>815</v>
      </c>
      <c r="D24" s="55" t="s">
        <v>395</v>
      </c>
      <c r="E24" s="56" t="s">
        <v>816</v>
      </c>
      <c r="F24" s="63" t="s">
        <v>817</v>
      </c>
      <c r="G24" s="57">
        <v>708000</v>
      </c>
      <c r="H24" s="57">
        <f t="shared" si="0"/>
        <v>118000</v>
      </c>
      <c r="I24" s="58">
        <v>590000</v>
      </c>
      <c r="J24" s="59" t="s">
        <v>804</v>
      </c>
      <c r="K24" s="60">
        <v>2020</v>
      </c>
      <c r="L24" s="60">
        <v>8</v>
      </c>
      <c r="M24" s="60" t="s">
        <v>931</v>
      </c>
    </row>
    <row r="25" spans="1:13" ht="38.25" x14ac:dyDescent="0.25">
      <c r="A25" s="54" t="s">
        <v>614</v>
      </c>
      <c r="B25" s="54" t="s">
        <v>812</v>
      </c>
      <c r="C25" s="55" t="s">
        <v>813</v>
      </c>
      <c r="D25" s="55" t="s">
        <v>395</v>
      </c>
      <c r="E25" s="56" t="s">
        <v>814</v>
      </c>
      <c r="F25" s="63" t="s">
        <v>1025</v>
      </c>
      <c r="G25" s="57">
        <v>106200</v>
      </c>
      <c r="H25" s="57">
        <f t="shared" si="0"/>
        <v>35400</v>
      </c>
      <c r="I25" s="58">
        <v>70800</v>
      </c>
      <c r="J25" s="59" t="s">
        <v>634</v>
      </c>
      <c r="K25" s="60">
        <v>2020</v>
      </c>
      <c r="L25" s="60">
        <v>7</v>
      </c>
      <c r="M25" s="60" t="s">
        <v>931</v>
      </c>
    </row>
    <row r="26" spans="1:13" ht="38.25" x14ac:dyDescent="0.25">
      <c r="A26" s="67" t="s">
        <v>614</v>
      </c>
      <c r="B26" s="98" t="s">
        <v>584</v>
      </c>
      <c r="C26" s="55" t="s">
        <v>630</v>
      </c>
      <c r="D26" s="55" t="s">
        <v>395</v>
      </c>
      <c r="E26" s="56" t="s">
        <v>631</v>
      </c>
      <c r="F26" s="63" t="s">
        <v>632</v>
      </c>
      <c r="G26" s="57">
        <v>472000</v>
      </c>
      <c r="H26" s="57">
        <f t="shared" si="0"/>
        <v>118000</v>
      </c>
      <c r="I26" s="58">
        <v>354000</v>
      </c>
      <c r="J26" s="59" t="s">
        <v>633</v>
      </c>
      <c r="K26" s="60">
        <v>2020</v>
      </c>
      <c r="L26" s="60">
        <v>7</v>
      </c>
      <c r="M26" s="60" t="s">
        <v>931</v>
      </c>
    </row>
    <row r="27" spans="1:13" ht="31.5" x14ac:dyDescent="0.25">
      <c r="A27" s="54">
        <v>2140</v>
      </c>
      <c r="B27" s="54" t="s">
        <v>578</v>
      </c>
      <c r="C27" s="55" t="s">
        <v>622</v>
      </c>
      <c r="D27" s="55" t="s">
        <v>395</v>
      </c>
      <c r="E27" s="56" t="s">
        <v>623</v>
      </c>
      <c r="F27" s="63" t="s">
        <v>624</v>
      </c>
      <c r="G27" s="57">
        <v>991200</v>
      </c>
      <c r="H27" s="57">
        <f t="shared" si="0"/>
        <v>165200</v>
      </c>
      <c r="I27" s="58">
        <v>826000</v>
      </c>
      <c r="J27" s="59" t="s">
        <v>621</v>
      </c>
      <c r="K27" s="60">
        <v>2020</v>
      </c>
      <c r="L27" s="60">
        <v>7</v>
      </c>
      <c r="M27" s="60" t="s">
        <v>931</v>
      </c>
    </row>
    <row r="28" spans="1:13" ht="51" x14ac:dyDescent="0.25">
      <c r="A28" s="54" t="s">
        <v>614</v>
      </c>
      <c r="B28" s="54" t="s">
        <v>579</v>
      </c>
      <c r="C28" s="55" t="s">
        <v>580</v>
      </c>
      <c r="D28" s="55" t="s">
        <v>395</v>
      </c>
      <c r="E28" s="56" t="s">
        <v>625</v>
      </c>
      <c r="F28" s="63" t="s">
        <v>626</v>
      </c>
      <c r="G28" s="57">
        <v>141600</v>
      </c>
      <c r="H28" s="57">
        <f t="shared" si="0"/>
        <v>47200</v>
      </c>
      <c r="I28" s="58">
        <v>94400</v>
      </c>
      <c r="J28" s="59" t="s">
        <v>621</v>
      </c>
      <c r="K28" s="60">
        <v>2020</v>
      </c>
      <c r="L28" s="60">
        <v>7</v>
      </c>
      <c r="M28" s="60" t="s">
        <v>931</v>
      </c>
    </row>
    <row r="29" spans="1:13" ht="38.25" x14ac:dyDescent="0.25">
      <c r="A29" s="54">
        <v>2140</v>
      </c>
      <c r="B29" s="54" t="s">
        <v>627</v>
      </c>
      <c r="C29" s="55" t="s">
        <v>585</v>
      </c>
      <c r="D29" s="55" t="s">
        <v>395</v>
      </c>
      <c r="E29" s="56" t="s">
        <v>628</v>
      </c>
      <c r="F29" s="63" t="s">
        <v>629</v>
      </c>
      <c r="G29" s="57">
        <v>141600</v>
      </c>
      <c r="H29" s="57">
        <f t="shared" si="0"/>
        <v>94400</v>
      </c>
      <c r="I29" s="58">
        <v>47200</v>
      </c>
      <c r="J29" s="59" t="s">
        <v>621</v>
      </c>
      <c r="K29" s="69">
        <v>2020</v>
      </c>
      <c r="L29" s="69">
        <v>7</v>
      </c>
      <c r="M29" s="60" t="s">
        <v>942</v>
      </c>
    </row>
    <row r="30" spans="1:13" ht="38.25" x14ac:dyDescent="0.25">
      <c r="A30" s="54">
        <v>2140</v>
      </c>
      <c r="B30" s="99">
        <v>87802</v>
      </c>
      <c r="C30" s="55" t="s">
        <v>619</v>
      </c>
      <c r="D30" s="55" t="s">
        <v>395</v>
      </c>
      <c r="E30" s="56" t="s">
        <v>1044</v>
      </c>
      <c r="F30" s="63" t="s">
        <v>620</v>
      </c>
      <c r="G30" s="57">
        <v>141600</v>
      </c>
      <c r="H30" s="57">
        <f t="shared" si="0"/>
        <v>94400</v>
      </c>
      <c r="I30" s="58">
        <v>47200</v>
      </c>
      <c r="J30" s="59" t="s">
        <v>621</v>
      </c>
      <c r="K30" s="60">
        <v>2020</v>
      </c>
      <c r="L30" s="60">
        <v>7</v>
      </c>
      <c r="M30" s="60" t="s">
        <v>931</v>
      </c>
    </row>
    <row r="31" spans="1:13" ht="51" x14ac:dyDescent="0.25">
      <c r="A31" s="54">
        <v>2140</v>
      </c>
      <c r="B31" s="54" t="s">
        <v>615</v>
      </c>
      <c r="C31" s="55" t="s">
        <v>587</v>
      </c>
      <c r="D31" s="55" t="s">
        <v>395</v>
      </c>
      <c r="E31" s="56" t="s">
        <v>616</v>
      </c>
      <c r="F31" s="63" t="s">
        <v>617</v>
      </c>
      <c r="G31" s="57">
        <v>141600</v>
      </c>
      <c r="H31" s="57">
        <f t="shared" si="0"/>
        <v>47200</v>
      </c>
      <c r="I31" s="58">
        <v>94400</v>
      </c>
      <c r="J31" s="59" t="s">
        <v>618</v>
      </c>
      <c r="K31" s="69">
        <v>2020</v>
      </c>
      <c r="L31" s="69">
        <v>7</v>
      </c>
      <c r="M31" s="60" t="s">
        <v>942</v>
      </c>
    </row>
    <row r="32" spans="1:13" ht="38.25" x14ac:dyDescent="0.25">
      <c r="A32" s="54">
        <v>2141</v>
      </c>
      <c r="B32" s="54" t="s">
        <v>591</v>
      </c>
      <c r="C32" s="55" t="s">
        <v>611</v>
      </c>
      <c r="D32" s="55" t="s">
        <v>943</v>
      </c>
      <c r="E32" s="56" t="s">
        <v>944</v>
      </c>
      <c r="F32" s="63" t="s">
        <v>612</v>
      </c>
      <c r="G32" s="57">
        <v>3095730</v>
      </c>
      <c r="H32" s="57">
        <f t="shared" si="0"/>
        <v>1457892.5</v>
      </c>
      <c r="I32" s="58">
        <v>1637837.5</v>
      </c>
      <c r="J32" s="59" t="s">
        <v>613</v>
      </c>
      <c r="K32" s="60">
        <v>2020</v>
      </c>
      <c r="L32" s="60">
        <v>7</v>
      </c>
      <c r="M32" s="60" t="s">
        <v>931</v>
      </c>
    </row>
    <row r="33" spans="1:13" ht="25.5" x14ac:dyDescent="0.25">
      <c r="A33" s="54">
        <v>2142</v>
      </c>
      <c r="B33" s="54" t="s">
        <v>592</v>
      </c>
      <c r="C33" s="55" t="s">
        <v>593</v>
      </c>
      <c r="D33" s="55" t="s">
        <v>941</v>
      </c>
      <c r="E33" s="56" t="s">
        <v>945</v>
      </c>
      <c r="F33" s="63" t="s">
        <v>604</v>
      </c>
      <c r="G33" s="57">
        <v>22150.44</v>
      </c>
      <c r="H33" s="57">
        <f t="shared" si="0"/>
        <v>0</v>
      </c>
      <c r="I33" s="58">
        <v>22150.44</v>
      </c>
      <c r="J33" s="59" t="s">
        <v>605</v>
      </c>
      <c r="K33" s="60">
        <v>2020</v>
      </c>
      <c r="L33" s="60">
        <v>7</v>
      </c>
      <c r="M33" s="60" t="s">
        <v>931</v>
      </c>
    </row>
    <row r="34" spans="1:13" ht="25.5" x14ac:dyDescent="0.25">
      <c r="A34" s="54" t="s">
        <v>614</v>
      </c>
      <c r="B34" s="54" t="s">
        <v>581</v>
      </c>
      <c r="C34" s="55" t="s">
        <v>582</v>
      </c>
      <c r="D34" s="55" t="s">
        <v>395</v>
      </c>
      <c r="E34" s="56" t="s">
        <v>606</v>
      </c>
      <c r="F34" s="63" t="s">
        <v>607</v>
      </c>
      <c r="G34" s="57">
        <v>472000</v>
      </c>
      <c r="H34" s="57">
        <f t="shared" si="0"/>
        <v>118000</v>
      </c>
      <c r="I34" s="58">
        <v>354000</v>
      </c>
      <c r="J34" s="59" t="s">
        <v>605</v>
      </c>
      <c r="K34" s="60">
        <v>2020</v>
      </c>
      <c r="L34" s="60">
        <v>7</v>
      </c>
      <c r="M34" s="60" t="s">
        <v>931</v>
      </c>
    </row>
    <row r="35" spans="1:13" ht="38.25" x14ac:dyDescent="0.25">
      <c r="A35" s="54">
        <v>2140</v>
      </c>
      <c r="B35" s="54" t="s">
        <v>608</v>
      </c>
      <c r="C35" s="55" t="s">
        <v>586</v>
      </c>
      <c r="D35" s="55" t="s">
        <v>395</v>
      </c>
      <c r="E35" s="56" t="s">
        <v>609</v>
      </c>
      <c r="F35" s="63" t="s">
        <v>610</v>
      </c>
      <c r="G35" s="57">
        <v>141600</v>
      </c>
      <c r="H35" s="57">
        <f t="shared" si="0"/>
        <v>47200</v>
      </c>
      <c r="I35" s="58">
        <v>94400</v>
      </c>
      <c r="J35" s="59" t="s">
        <v>605</v>
      </c>
      <c r="K35" s="60">
        <v>2020</v>
      </c>
      <c r="L35" s="60">
        <v>7</v>
      </c>
      <c r="M35" s="60" t="s">
        <v>942</v>
      </c>
    </row>
    <row r="36" spans="1:13" ht="43.5" customHeight="1" x14ac:dyDescent="0.25">
      <c r="A36" s="54" t="s">
        <v>614</v>
      </c>
      <c r="B36" s="54" t="s">
        <v>194</v>
      </c>
      <c r="C36" s="55" t="s">
        <v>195</v>
      </c>
      <c r="D36" s="55" t="s">
        <v>395</v>
      </c>
      <c r="E36" s="56" t="s">
        <v>595</v>
      </c>
      <c r="F36" s="63" t="s">
        <v>596</v>
      </c>
      <c r="G36" s="57">
        <v>177000</v>
      </c>
      <c r="H36" s="57">
        <f t="shared" si="0"/>
        <v>0</v>
      </c>
      <c r="I36" s="58">
        <v>177000</v>
      </c>
      <c r="J36" s="59" t="s">
        <v>597</v>
      </c>
      <c r="K36" s="60">
        <v>2020</v>
      </c>
      <c r="L36" s="60">
        <v>7</v>
      </c>
      <c r="M36" s="60" t="s">
        <v>931</v>
      </c>
    </row>
    <row r="37" spans="1:13" ht="38.25" x14ac:dyDescent="0.25">
      <c r="A37" s="54" t="s">
        <v>614</v>
      </c>
      <c r="B37" s="54" t="s">
        <v>583</v>
      </c>
      <c r="C37" s="55" t="s">
        <v>599</v>
      </c>
      <c r="D37" s="55" t="s">
        <v>395</v>
      </c>
      <c r="E37" s="56" t="s">
        <v>600</v>
      </c>
      <c r="F37" s="63" t="s">
        <v>601</v>
      </c>
      <c r="G37" s="57">
        <v>177000</v>
      </c>
      <c r="H37" s="57">
        <f t="shared" si="0"/>
        <v>59000</v>
      </c>
      <c r="I37" s="58">
        <v>118000</v>
      </c>
      <c r="J37" s="59" t="s">
        <v>602</v>
      </c>
      <c r="K37" s="60">
        <v>2020</v>
      </c>
      <c r="L37" s="60">
        <v>7</v>
      </c>
      <c r="M37" s="60" t="s">
        <v>942</v>
      </c>
    </row>
    <row r="38" spans="1:13" ht="51" hidden="1" x14ac:dyDescent="0.25">
      <c r="A38" s="54">
        <v>2140</v>
      </c>
      <c r="B38" s="54" t="s">
        <v>588</v>
      </c>
      <c r="C38" s="55" t="s">
        <v>805</v>
      </c>
      <c r="D38" s="55" t="s">
        <v>395</v>
      </c>
      <c r="E38" s="56" t="s">
        <v>598</v>
      </c>
      <c r="F38" s="63" t="s">
        <v>972</v>
      </c>
      <c r="G38" s="57">
        <v>177000</v>
      </c>
      <c r="H38" s="57">
        <f t="shared" si="0"/>
        <v>177000</v>
      </c>
      <c r="I38" s="58">
        <v>0</v>
      </c>
      <c r="J38" s="59" t="s">
        <v>597</v>
      </c>
      <c r="K38" s="60">
        <v>2020</v>
      </c>
      <c r="L38" s="60">
        <v>7</v>
      </c>
      <c r="M38" s="60" t="s">
        <v>942</v>
      </c>
    </row>
    <row r="39" spans="1:13" ht="38.25" x14ac:dyDescent="0.25">
      <c r="A39" s="54">
        <v>2140</v>
      </c>
      <c r="B39" s="54" t="s">
        <v>574</v>
      </c>
      <c r="C39" s="55" t="s">
        <v>562</v>
      </c>
      <c r="D39" s="55" t="s">
        <v>395</v>
      </c>
      <c r="E39" s="56" t="s">
        <v>1007</v>
      </c>
      <c r="F39" s="63" t="s">
        <v>563</v>
      </c>
      <c r="G39" s="57">
        <v>885000</v>
      </c>
      <c r="H39" s="57">
        <f t="shared" si="0"/>
        <v>442500</v>
      </c>
      <c r="I39" s="58">
        <v>442500</v>
      </c>
      <c r="J39" s="59" t="s">
        <v>645</v>
      </c>
      <c r="K39" s="60">
        <v>2020</v>
      </c>
      <c r="L39" s="60">
        <v>6</v>
      </c>
      <c r="M39" s="60" t="s">
        <v>931</v>
      </c>
    </row>
    <row r="40" spans="1:13" ht="38.25" x14ac:dyDescent="0.25">
      <c r="A40" s="54" t="s">
        <v>614</v>
      </c>
      <c r="B40" s="54" t="s">
        <v>577</v>
      </c>
      <c r="C40" s="55" t="s">
        <v>572</v>
      </c>
      <c r="D40" s="55" t="s">
        <v>395</v>
      </c>
      <c r="E40" s="56" t="s">
        <v>1031</v>
      </c>
      <c r="F40" s="63" t="s">
        <v>573</v>
      </c>
      <c r="G40" s="57">
        <v>354000</v>
      </c>
      <c r="H40" s="57">
        <f t="shared" si="0"/>
        <v>177000</v>
      </c>
      <c r="I40" s="58">
        <v>177000</v>
      </c>
      <c r="J40" s="59" t="s">
        <v>644</v>
      </c>
      <c r="K40" s="60">
        <v>2020</v>
      </c>
      <c r="L40" s="60">
        <v>6</v>
      </c>
      <c r="M40" s="60" t="s">
        <v>942</v>
      </c>
    </row>
    <row r="41" spans="1:13" ht="38.25" x14ac:dyDescent="0.25">
      <c r="A41" s="54" t="s">
        <v>614</v>
      </c>
      <c r="B41" s="54" t="s">
        <v>539</v>
      </c>
      <c r="C41" s="55" t="s">
        <v>569</v>
      </c>
      <c r="D41" s="55" t="s">
        <v>395</v>
      </c>
      <c r="E41" s="56" t="s">
        <v>570</v>
      </c>
      <c r="F41" s="63" t="s">
        <v>571</v>
      </c>
      <c r="G41" s="57">
        <v>708000</v>
      </c>
      <c r="H41" s="57">
        <f t="shared" si="0"/>
        <v>354000</v>
      </c>
      <c r="I41" s="58">
        <v>354000</v>
      </c>
      <c r="J41" s="59" t="s">
        <v>635</v>
      </c>
      <c r="K41" s="60">
        <v>2020</v>
      </c>
      <c r="L41" s="60">
        <v>6</v>
      </c>
      <c r="M41" s="60" t="s">
        <v>931</v>
      </c>
    </row>
    <row r="42" spans="1:13" ht="25.5" x14ac:dyDescent="0.25">
      <c r="A42" s="54" t="s">
        <v>614</v>
      </c>
      <c r="B42" s="54" t="s">
        <v>575</v>
      </c>
      <c r="C42" s="55" t="s">
        <v>566</v>
      </c>
      <c r="D42" s="55" t="s">
        <v>395</v>
      </c>
      <c r="E42" s="56" t="s">
        <v>1018</v>
      </c>
      <c r="F42" s="63" t="s">
        <v>567</v>
      </c>
      <c r="G42" s="57">
        <v>1062000</v>
      </c>
      <c r="H42" s="57">
        <f t="shared" si="0"/>
        <v>442500</v>
      </c>
      <c r="I42" s="58">
        <v>619500</v>
      </c>
      <c r="J42" s="59" t="s">
        <v>638</v>
      </c>
      <c r="K42" s="60">
        <v>2020</v>
      </c>
      <c r="L42" s="60">
        <v>6</v>
      </c>
      <c r="M42" s="60" t="s">
        <v>931</v>
      </c>
    </row>
    <row r="43" spans="1:13" ht="38.25" x14ac:dyDescent="0.25">
      <c r="A43" s="54" t="s">
        <v>614</v>
      </c>
      <c r="B43" s="54" t="s">
        <v>132</v>
      </c>
      <c r="C43" s="55" t="s">
        <v>640</v>
      </c>
      <c r="D43" s="55" t="s">
        <v>395</v>
      </c>
      <c r="E43" s="56" t="s">
        <v>641</v>
      </c>
      <c r="F43" s="63" t="s">
        <v>642</v>
      </c>
      <c r="G43" s="57">
        <v>1180000</v>
      </c>
      <c r="H43" s="57">
        <f t="shared" si="0"/>
        <v>472000</v>
      </c>
      <c r="I43" s="58">
        <v>708000</v>
      </c>
      <c r="J43" s="59" t="s">
        <v>643</v>
      </c>
      <c r="K43" s="60">
        <v>2020</v>
      </c>
      <c r="L43" s="60">
        <v>6</v>
      </c>
      <c r="M43" s="60" t="s">
        <v>942</v>
      </c>
    </row>
    <row r="44" spans="1:13" ht="38.25" x14ac:dyDescent="0.25">
      <c r="A44" s="54">
        <v>2140</v>
      </c>
      <c r="B44" s="54" t="s">
        <v>540</v>
      </c>
      <c r="C44" s="55" t="s">
        <v>545</v>
      </c>
      <c r="D44" s="55" t="s">
        <v>395</v>
      </c>
      <c r="E44" s="56" t="s">
        <v>546</v>
      </c>
      <c r="F44" s="63" t="s">
        <v>547</v>
      </c>
      <c r="G44" s="57">
        <v>520000</v>
      </c>
      <c r="H44" s="57">
        <f t="shared" si="0"/>
        <v>195000</v>
      </c>
      <c r="I44" s="58">
        <v>325000</v>
      </c>
      <c r="J44" s="59" t="s">
        <v>652</v>
      </c>
      <c r="K44" s="60">
        <v>2020</v>
      </c>
      <c r="L44" s="60">
        <v>5</v>
      </c>
      <c r="M44" s="60" t="s">
        <v>931</v>
      </c>
    </row>
    <row r="45" spans="1:13" ht="38.25" x14ac:dyDescent="0.25">
      <c r="A45" s="54" t="s">
        <v>614</v>
      </c>
      <c r="B45" s="54" t="s">
        <v>538</v>
      </c>
      <c r="C45" s="55" t="s">
        <v>565</v>
      </c>
      <c r="D45" s="55" t="s">
        <v>395</v>
      </c>
      <c r="E45" s="56" t="s">
        <v>548</v>
      </c>
      <c r="F45" s="63" t="s">
        <v>549</v>
      </c>
      <c r="G45" s="57">
        <v>835440</v>
      </c>
      <c r="H45" s="57">
        <f t="shared" si="0"/>
        <v>278480</v>
      </c>
      <c r="I45" s="58">
        <v>556960</v>
      </c>
      <c r="J45" s="59" t="s">
        <v>651</v>
      </c>
      <c r="K45" s="60">
        <v>2020</v>
      </c>
      <c r="L45" s="60">
        <v>5</v>
      </c>
      <c r="M45" s="60" t="s">
        <v>931</v>
      </c>
    </row>
    <row r="46" spans="1:13" ht="38.25" x14ac:dyDescent="0.25">
      <c r="A46" s="54">
        <v>2140</v>
      </c>
      <c r="B46" s="54" t="s">
        <v>537</v>
      </c>
      <c r="C46" s="55" t="s">
        <v>543</v>
      </c>
      <c r="D46" s="55" t="s">
        <v>395</v>
      </c>
      <c r="E46" s="56" t="s">
        <v>646</v>
      </c>
      <c r="F46" s="63" t="s">
        <v>647</v>
      </c>
      <c r="G46" s="57">
        <v>354000</v>
      </c>
      <c r="H46" s="57">
        <f t="shared" si="0"/>
        <v>177000</v>
      </c>
      <c r="I46" s="58">
        <v>177000</v>
      </c>
      <c r="J46" s="59" t="s">
        <v>648</v>
      </c>
      <c r="K46" s="60">
        <v>2020</v>
      </c>
      <c r="L46" s="60">
        <v>5</v>
      </c>
      <c r="M46" s="60" t="s">
        <v>931</v>
      </c>
    </row>
    <row r="47" spans="1:13" ht="38.25" x14ac:dyDescent="0.25">
      <c r="A47" s="54" t="s">
        <v>614</v>
      </c>
      <c r="B47" s="54" t="s">
        <v>534</v>
      </c>
      <c r="C47" s="55" t="s">
        <v>564</v>
      </c>
      <c r="D47" s="55" t="s">
        <v>395</v>
      </c>
      <c r="E47" s="56" t="s">
        <v>649</v>
      </c>
      <c r="F47" s="63" t="s">
        <v>650</v>
      </c>
      <c r="G47" s="57">
        <v>835440</v>
      </c>
      <c r="H47" s="57">
        <f t="shared" si="0"/>
        <v>139240</v>
      </c>
      <c r="I47" s="58">
        <v>696200</v>
      </c>
      <c r="J47" s="59" t="s">
        <v>648</v>
      </c>
      <c r="K47" s="60">
        <v>2020</v>
      </c>
      <c r="L47" s="60">
        <v>5</v>
      </c>
      <c r="M47" s="60" t="s">
        <v>931</v>
      </c>
    </row>
    <row r="48" spans="1:13" ht="61.5" customHeight="1" x14ac:dyDescent="0.25">
      <c r="A48" s="54" t="s">
        <v>639</v>
      </c>
      <c r="B48" s="54" t="s">
        <v>799</v>
      </c>
      <c r="C48" s="55" t="s">
        <v>808</v>
      </c>
      <c r="D48" s="55" t="s">
        <v>941</v>
      </c>
      <c r="E48" s="56" t="s">
        <v>603</v>
      </c>
      <c r="F48" s="63" t="s">
        <v>951</v>
      </c>
      <c r="G48" s="57">
        <v>51776</v>
      </c>
      <c r="H48" s="57">
        <f t="shared" si="0"/>
        <v>25887.68</v>
      </c>
      <c r="I48" s="58">
        <v>25888.32</v>
      </c>
      <c r="J48" s="59" t="s">
        <v>834</v>
      </c>
      <c r="K48" s="60">
        <v>2020</v>
      </c>
      <c r="L48" s="60">
        <v>4</v>
      </c>
      <c r="M48" s="60" t="s">
        <v>931</v>
      </c>
    </row>
    <row r="49" spans="1:13" ht="51" x14ac:dyDescent="0.25">
      <c r="A49" s="54" t="s">
        <v>614</v>
      </c>
      <c r="B49" s="54" t="s">
        <v>155</v>
      </c>
      <c r="C49" s="55" t="s">
        <v>532</v>
      </c>
      <c r="D49" s="55" t="s">
        <v>395</v>
      </c>
      <c r="E49" s="56" t="s">
        <v>1035</v>
      </c>
      <c r="F49" s="63" t="s">
        <v>533</v>
      </c>
      <c r="G49" s="57">
        <v>354000</v>
      </c>
      <c r="H49" s="57">
        <f t="shared" si="0"/>
        <v>295000</v>
      </c>
      <c r="I49" s="58">
        <v>59000</v>
      </c>
      <c r="J49" s="59" t="s">
        <v>653</v>
      </c>
      <c r="K49" s="60">
        <v>2020</v>
      </c>
      <c r="L49" s="60">
        <v>4</v>
      </c>
      <c r="M49" s="60" t="s">
        <v>942</v>
      </c>
    </row>
    <row r="50" spans="1:13" ht="38.25" x14ac:dyDescent="0.25">
      <c r="A50" s="54" t="s">
        <v>614</v>
      </c>
      <c r="B50" s="54" t="s">
        <v>535</v>
      </c>
      <c r="C50" s="55" t="s">
        <v>550</v>
      </c>
      <c r="D50" s="55" t="s">
        <v>395</v>
      </c>
      <c r="E50" s="56" t="s">
        <v>551</v>
      </c>
      <c r="F50" s="63" t="s">
        <v>1016</v>
      </c>
      <c r="G50" s="57">
        <v>708000</v>
      </c>
      <c r="H50" s="57">
        <f t="shared" si="0"/>
        <v>590000</v>
      </c>
      <c r="I50" s="58">
        <v>118000</v>
      </c>
      <c r="J50" s="59" t="s">
        <v>657</v>
      </c>
      <c r="K50" s="60">
        <v>2020</v>
      </c>
      <c r="L50" s="60">
        <v>3</v>
      </c>
      <c r="M50" s="60" t="s">
        <v>931</v>
      </c>
    </row>
    <row r="51" spans="1:13" ht="38.25" x14ac:dyDescent="0.25">
      <c r="A51" s="54" t="s">
        <v>614</v>
      </c>
      <c r="B51" s="54" t="s">
        <v>576</v>
      </c>
      <c r="C51" s="55" t="s">
        <v>557</v>
      </c>
      <c r="D51" s="55" t="s">
        <v>395</v>
      </c>
      <c r="E51" s="56" t="s">
        <v>568</v>
      </c>
      <c r="F51" s="63" t="s">
        <v>1029</v>
      </c>
      <c r="G51" s="57">
        <v>708000</v>
      </c>
      <c r="H51" s="57">
        <f t="shared" si="0"/>
        <v>354000</v>
      </c>
      <c r="I51" s="58">
        <v>354000</v>
      </c>
      <c r="J51" s="59" t="s">
        <v>657</v>
      </c>
      <c r="K51" s="60">
        <v>2020</v>
      </c>
      <c r="L51" s="60">
        <v>3</v>
      </c>
      <c r="M51" s="60" t="s">
        <v>931</v>
      </c>
    </row>
    <row r="52" spans="1:13" ht="31.5" x14ac:dyDescent="0.25">
      <c r="A52" s="54" t="s">
        <v>614</v>
      </c>
      <c r="B52" s="54" t="s">
        <v>507</v>
      </c>
      <c r="C52" s="55" t="s">
        <v>513</v>
      </c>
      <c r="D52" s="55" t="s">
        <v>395</v>
      </c>
      <c r="E52" s="56" t="s">
        <v>1023</v>
      </c>
      <c r="F52" s="63" t="s">
        <v>1024</v>
      </c>
      <c r="G52" s="57">
        <v>17700000</v>
      </c>
      <c r="H52" s="57">
        <f t="shared" si="0"/>
        <v>5900000</v>
      </c>
      <c r="I52" s="58">
        <v>11800000</v>
      </c>
      <c r="J52" s="59" t="s">
        <v>656</v>
      </c>
      <c r="K52" s="60">
        <v>2020</v>
      </c>
      <c r="L52" s="60">
        <v>3</v>
      </c>
      <c r="M52" s="60" t="s">
        <v>942</v>
      </c>
    </row>
    <row r="53" spans="1:13" ht="51" x14ac:dyDescent="0.25">
      <c r="A53" s="54" t="s">
        <v>614</v>
      </c>
      <c r="B53" s="54" t="s">
        <v>161</v>
      </c>
      <c r="C53" s="55" t="s">
        <v>525</v>
      </c>
      <c r="D53" s="55" t="s">
        <v>395</v>
      </c>
      <c r="E53" s="56" t="s">
        <v>526</v>
      </c>
      <c r="F53" s="63" t="s">
        <v>984</v>
      </c>
      <c r="G53" s="57">
        <v>472000</v>
      </c>
      <c r="H53" s="57">
        <f t="shared" si="0"/>
        <v>177000</v>
      </c>
      <c r="I53" s="58">
        <v>295000</v>
      </c>
      <c r="J53" s="59" t="s">
        <v>655</v>
      </c>
      <c r="K53" s="60">
        <v>2020</v>
      </c>
      <c r="L53" s="60">
        <v>3</v>
      </c>
      <c r="M53" s="60" t="s">
        <v>931</v>
      </c>
    </row>
    <row r="54" spans="1:13" ht="38.25" x14ac:dyDescent="0.25">
      <c r="A54" s="54">
        <v>2140</v>
      </c>
      <c r="B54" s="54" t="s">
        <v>508</v>
      </c>
      <c r="C54" s="55" t="s">
        <v>523</v>
      </c>
      <c r="D54" s="55" t="s">
        <v>395</v>
      </c>
      <c r="E54" s="56" t="s">
        <v>975</v>
      </c>
      <c r="F54" s="63" t="s">
        <v>976</v>
      </c>
      <c r="G54" s="57">
        <v>3286241.12</v>
      </c>
      <c r="H54" s="57">
        <f t="shared" si="0"/>
        <v>1643120.55</v>
      </c>
      <c r="I54" s="58">
        <v>1643120.57</v>
      </c>
      <c r="J54" s="59" t="s">
        <v>654</v>
      </c>
      <c r="K54" s="60">
        <v>2020</v>
      </c>
      <c r="L54" s="60">
        <v>3</v>
      </c>
      <c r="M54" s="60" t="s">
        <v>931</v>
      </c>
    </row>
    <row r="55" spans="1:13" ht="75" customHeight="1" x14ac:dyDescent="0.25">
      <c r="A55" s="54">
        <v>2140</v>
      </c>
      <c r="B55" s="100" t="s">
        <v>147</v>
      </c>
      <c r="C55" s="55" t="s">
        <v>929</v>
      </c>
      <c r="D55" s="55" t="s">
        <v>395</v>
      </c>
      <c r="E55" s="56" t="s">
        <v>403</v>
      </c>
      <c r="F55" s="63" t="s">
        <v>930</v>
      </c>
      <c r="G55" s="57">
        <v>318600</v>
      </c>
      <c r="H55" s="57">
        <f t="shared" si="0"/>
        <v>265500</v>
      </c>
      <c r="I55" s="58">
        <v>53100</v>
      </c>
      <c r="J55" s="59" t="s">
        <v>669</v>
      </c>
      <c r="K55" s="60">
        <v>2020</v>
      </c>
      <c r="L55" s="60">
        <v>2</v>
      </c>
      <c r="M55" s="60" t="s">
        <v>931</v>
      </c>
    </row>
    <row r="56" spans="1:13" ht="38.25" x14ac:dyDescent="0.25">
      <c r="A56" s="54" t="s">
        <v>614</v>
      </c>
      <c r="B56" s="54" t="s">
        <v>499</v>
      </c>
      <c r="C56" s="55" t="s">
        <v>527</v>
      </c>
      <c r="D56" s="55" t="s">
        <v>395</v>
      </c>
      <c r="E56" s="56" t="s">
        <v>528</v>
      </c>
      <c r="F56" s="63" t="s">
        <v>529</v>
      </c>
      <c r="G56" s="57">
        <v>141600</v>
      </c>
      <c r="H56" s="57">
        <f t="shared" si="0"/>
        <v>118000</v>
      </c>
      <c r="I56" s="58">
        <v>23600</v>
      </c>
      <c r="J56" s="59" t="s">
        <v>668</v>
      </c>
      <c r="K56" s="60">
        <v>2020</v>
      </c>
      <c r="L56" s="60">
        <v>2</v>
      </c>
      <c r="M56" s="60" t="s">
        <v>931</v>
      </c>
    </row>
    <row r="57" spans="1:13" ht="31.5" x14ac:dyDescent="0.25">
      <c r="A57" s="54" t="s">
        <v>614</v>
      </c>
      <c r="B57" s="54" t="s">
        <v>552</v>
      </c>
      <c r="C57" s="55" t="s">
        <v>553</v>
      </c>
      <c r="D57" s="55" t="s">
        <v>395</v>
      </c>
      <c r="E57" s="56" t="s">
        <v>554</v>
      </c>
      <c r="F57" s="63" t="s">
        <v>555</v>
      </c>
      <c r="G57" s="57">
        <v>212400</v>
      </c>
      <c r="H57" s="57">
        <f t="shared" si="0"/>
        <v>141600</v>
      </c>
      <c r="I57" s="58">
        <v>70800</v>
      </c>
      <c r="J57" s="59" t="s">
        <v>668</v>
      </c>
      <c r="K57" s="60">
        <v>2020</v>
      </c>
      <c r="L57" s="60">
        <v>2</v>
      </c>
      <c r="M57" s="60" t="s">
        <v>931</v>
      </c>
    </row>
    <row r="58" spans="1:13" ht="38.25" x14ac:dyDescent="0.25">
      <c r="A58" s="54">
        <v>2140</v>
      </c>
      <c r="B58" s="54" t="s">
        <v>330</v>
      </c>
      <c r="C58" s="55" t="s">
        <v>516</v>
      </c>
      <c r="D58" s="55" t="s">
        <v>395</v>
      </c>
      <c r="E58" s="56" t="s">
        <v>1000</v>
      </c>
      <c r="F58" s="63" t="s">
        <v>1001</v>
      </c>
      <c r="G58" s="57">
        <v>354000</v>
      </c>
      <c r="H58" s="57">
        <f t="shared" si="0"/>
        <v>177000</v>
      </c>
      <c r="I58" s="58">
        <v>177000</v>
      </c>
      <c r="J58" s="59" t="s">
        <v>667</v>
      </c>
      <c r="K58" s="60">
        <v>2020</v>
      </c>
      <c r="L58" s="60">
        <v>2</v>
      </c>
      <c r="M58" s="60" t="s">
        <v>931</v>
      </c>
    </row>
    <row r="59" spans="1:13" ht="38.25" x14ac:dyDescent="0.25">
      <c r="A59" s="54">
        <v>2140</v>
      </c>
      <c r="B59" s="54" t="s">
        <v>536</v>
      </c>
      <c r="C59" s="55" t="s">
        <v>559</v>
      </c>
      <c r="D59" s="55" t="s">
        <v>395</v>
      </c>
      <c r="E59" s="56" t="s">
        <v>666</v>
      </c>
      <c r="F59" s="63" t="s">
        <v>560</v>
      </c>
      <c r="G59" s="57">
        <v>354000</v>
      </c>
      <c r="H59" s="57">
        <f t="shared" si="0"/>
        <v>177000</v>
      </c>
      <c r="I59" s="58">
        <v>177000</v>
      </c>
      <c r="J59" s="59" t="s">
        <v>665</v>
      </c>
      <c r="K59" s="60">
        <v>2020</v>
      </c>
      <c r="L59" s="60">
        <v>2</v>
      </c>
      <c r="M59" s="60" t="s">
        <v>942</v>
      </c>
    </row>
    <row r="60" spans="1:13" ht="51" x14ac:dyDescent="0.25">
      <c r="A60" s="54">
        <v>2140</v>
      </c>
      <c r="B60" s="54" t="s">
        <v>442</v>
      </c>
      <c r="C60" s="55" t="s">
        <v>514</v>
      </c>
      <c r="D60" s="55" t="s">
        <v>395</v>
      </c>
      <c r="E60" s="56" t="s">
        <v>1036</v>
      </c>
      <c r="F60" s="63" t="s">
        <v>1037</v>
      </c>
      <c r="G60" s="57">
        <v>3540000</v>
      </c>
      <c r="H60" s="57">
        <f t="shared" si="0"/>
        <v>2950000</v>
      </c>
      <c r="I60" s="58">
        <v>590000</v>
      </c>
      <c r="J60" s="59" t="s">
        <v>664</v>
      </c>
      <c r="K60" s="60">
        <v>2020</v>
      </c>
      <c r="L60" s="60">
        <v>2</v>
      </c>
      <c r="M60" s="60" t="s">
        <v>931</v>
      </c>
    </row>
    <row r="61" spans="1:13" ht="38.25" x14ac:dyDescent="0.25">
      <c r="A61" s="54">
        <v>2140</v>
      </c>
      <c r="B61" s="61">
        <v>87796</v>
      </c>
      <c r="C61" s="55" t="s">
        <v>524</v>
      </c>
      <c r="D61" s="55" t="s">
        <v>395</v>
      </c>
      <c r="E61" s="56" t="s">
        <v>1013</v>
      </c>
      <c r="F61" s="63" t="s">
        <v>1014</v>
      </c>
      <c r="G61" s="57">
        <v>472000</v>
      </c>
      <c r="H61" s="57">
        <f t="shared" si="0"/>
        <v>413000</v>
      </c>
      <c r="I61" s="58">
        <v>59000</v>
      </c>
      <c r="J61" s="59" t="s">
        <v>662</v>
      </c>
      <c r="K61" s="60">
        <v>2020</v>
      </c>
      <c r="L61" s="60">
        <v>2</v>
      </c>
      <c r="M61" s="60" t="s">
        <v>931</v>
      </c>
    </row>
    <row r="62" spans="1:13" ht="38.25" x14ac:dyDescent="0.25">
      <c r="A62" s="54">
        <v>2140</v>
      </c>
      <c r="B62" s="54" t="s">
        <v>589</v>
      </c>
      <c r="C62" s="55" t="s">
        <v>590</v>
      </c>
      <c r="D62" s="55" t="s">
        <v>395</v>
      </c>
      <c r="E62" s="56" t="s">
        <v>658</v>
      </c>
      <c r="F62" s="63" t="s">
        <v>659</v>
      </c>
      <c r="G62" s="57">
        <v>2124000</v>
      </c>
      <c r="H62" s="57">
        <f t="shared" si="0"/>
        <v>1062000</v>
      </c>
      <c r="I62" s="58">
        <v>1062000</v>
      </c>
      <c r="J62" s="59" t="s">
        <v>660</v>
      </c>
      <c r="K62" s="60">
        <v>2020</v>
      </c>
      <c r="L62" s="60">
        <v>2</v>
      </c>
      <c r="M62" s="60" t="s">
        <v>931</v>
      </c>
    </row>
    <row r="63" spans="1:13" ht="38.25" x14ac:dyDescent="0.25">
      <c r="A63" s="54">
        <v>2141</v>
      </c>
      <c r="B63" s="54" t="s">
        <v>509</v>
      </c>
      <c r="C63" s="55" t="s">
        <v>510</v>
      </c>
      <c r="D63" s="55" t="s">
        <v>943</v>
      </c>
      <c r="E63" s="56" t="s">
        <v>968</v>
      </c>
      <c r="F63" s="63" t="s">
        <v>969</v>
      </c>
      <c r="G63" s="57">
        <v>1416000</v>
      </c>
      <c r="H63" s="57">
        <f t="shared" si="0"/>
        <v>354000</v>
      </c>
      <c r="I63" s="58">
        <v>1062000</v>
      </c>
      <c r="J63" s="59" t="s">
        <v>661</v>
      </c>
      <c r="K63" s="60">
        <v>2020</v>
      </c>
      <c r="L63" s="60">
        <v>2</v>
      </c>
      <c r="M63" s="60" t="s">
        <v>931</v>
      </c>
    </row>
    <row r="64" spans="1:13" ht="51" x14ac:dyDescent="0.25">
      <c r="A64" s="54" t="s">
        <v>982</v>
      </c>
      <c r="B64" s="54" t="s">
        <v>893</v>
      </c>
      <c r="C64" s="55" t="s">
        <v>515</v>
      </c>
      <c r="D64" s="55" t="s">
        <v>395</v>
      </c>
      <c r="E64" s="56" t="s">
        <v>1011</v>
      </c>
      <c r="F64" s="63" t="s">
        <v>1012</v>
      </c>
      <c r="G64" s="57">
        <v>708000</v>
      </c>
      <c r="H64" s="57">
        <f t="shared" si="0"/>
        <v>590000</v>
      </c>
      <c r="I64" s="58">
        <v>118000</v>
      </c>
      <c r="J64" s="59" t="s">
        <v>663</v>
      </c>
      <c r="K64" s="60">
        <v>2020</v>
      </c>
      <c r="L64" s="60">
        <v>1</v>
      </c>
      <c r="M64" s="60" t="s">
        <v>931</v>
      </c>
    </row>
    <row r="65" spans="1:13" ht="47.25" x14ac:dyDescent="0.25">
      <c r="A65" s="54">
        <v>222</v>
      </c>
      <c r="B65" s="54" t="s">
        <v>911</v>
      </c>
      <c r="C65" s="55" t="s">
        <v>912</v>
      </c>
      <c r="D65" s="55" t="s">
        <v>395</v>
      </c>
      <c r="E65" s="56" t="s">
        <v>1040</v>
      </c>
      <c r="F65" s="95" t="s">
        <v>1041</v>
      </c>
      <c r="G65" s="57">
        <v>2749400</v>
      </c>
      <c r="H65" s="57">
        <f t="shared" si="0"/>
        <v>0</v>
      </c>
      <c r="I65" s="58">
        <v>2749400</v>
      </c>
      <c r="J65" s="59" t="s">
        <v>663</v>
      </c>
      <c r="K65" s="60">
        <v>2020</v>
      </c>
      <c r="L65" s="60">
        <v>1</v>
      </c>
      <c r="M65" s="60" t="s">
        <v>931</v>
      </c>
    </row>
    <row r="66" spans="1:13" ht="51" x14ac:dyDescent="0.25">
      <c r="A66" s="54">
        <v>2140</v>
      </c>
      <c r="B66" s="54" t="s">
        <v>501</v>
      </c>
      <c r="C66" s="55" t="s">
        <v>502</v>
      </c>
      <c r="D66" s="55" t="s">
        <v>395</v>
      </c>
      <c r="E66" s="56" t="s">
        <v>541</v>
      </c>
      <c r="F66" s="63" t="s">
        <v>966</v>
      </c>
      <c r="G66" s="57">
        <v>354000</v>
      </c>
      <c r="H66" s="57">
        <f t="shared" si="0"/>
        <v>295000</v>
      </c>
      <c r="I66" s="58">
        <v>59000</v>
      </c>
      <c r="J66" s="59" t="s">
        <v>503</v>
      </c>
      <c r="K66" s="60">
        <v>2020</v>
      </c>
      <c r="L66" s="60">
        <v>1</v>
      </c>
      <c r="M66" s="60" t="s">
        <v>942</v>
      </c>
    </row>
    <row r="67" spans="1:13" ht="38.25" x14ac:dyDescent="0.25">
      <c r="A67" s="54" t="s">
        <v>614</v>
      </c>
      <c r="B67" s="54" t="s">
        <v>511</v>
      </c>
      <c r="C67" s="55" t="s">
        <v>512</v>
      </c>
      <c r="D67" s="55" t="s">
        <v>395</v>
      </c>
      <c r="E67" s="56" t="s">
        <v>992</v>
      </c>
      <c r="F67" s="63" t="s">
        <v>993</v>
      </c>
      <c r="G67" s="57">
        <v>141600</v>
      </c>
      <c r="H67" s="57">
        <f t="shared" si="0"/>
        <v>70800</v>
      </c>
      <c r="I67" s="58">
        <v>70800</v>
      </c>
      <c r="J67" s="59" t="s">
        <v>670</v>
      </c>
      <c r="K67" s="60">
        <v>2020</v>
      </c>
      <c r="L67" s="60">
        <v>1</v>
      </c>
      <c r="M67" s="60" t="s">
        <v>942</v>
      </c>
    </row>
    <row r="68" spans="1:13" ht="25.5" x14ac:dyDescent="0.25">
      <c r="A68" s="54" t="s">
        <v>639</v>
      </c>
      <c r="B68" s="54" t="s">
        <v>824</v>
      </c>
      <c r="C68" s="55" t="s">
        <v>825</v>
      </c>
      <c r="D68" s="55" t="s">
        <v>941</v>
      </c>
      <c r="E68" s="56" t="s">
        <v>826</v>
      </c>
      <c r="F68" s="95" t="s">
        <v>987</v>
      </c>
      <c r="G68" s="57">
        <v>9446.24</v>
      </c>
      <c r="H68" s="57">
        <f t="shared" si="0"/>
        <v>0</v>
      </c>
      <c r="I68" s="101">
        <v>9446.24</v>
      </c>
      <c r="J68" s="68">
        <v>43818</v>
      </c>
      <c r="K68" s="60">
        <v>2019</v>
      </c>
      <c r="L68" s="60">
        <v>12</v>
      </c>
      <c r="M68" s="60"/>
    </row>
    <row r="69" spans="1:13" ht="25.5" x14ac:dyDescent="0.25">
      <c r="A69" s="54" t="s">
        <v>639</v>
      </c>
      <c r="B69" s="54" t="s">
        <v>841</v>
      </c>
      <c r="C69" s="55" t="s">
        <v>842</v>
      </c>
      <c r="D69" s="55" t="s">
        <v>941</v>
      </c>
      <c r="E69" s="56" t="s">
        <v>843</v>
      </c>
      <c r="F69" s="95" t="s">
        <v>951</v>
      </c>
      <c r="G69" s="57">
        <v>15689.89</v>
      </c>
      <c r="H69" s="57">
        <f t="shared" si="0"/>
        <v>0</v>
      </c>
      <c r="I69" s="101">
        <v>15689.89</v>
      </c>
      <c r="J69" s="68">
        <v>43819</v>
      </c>
      <c r="K69" s="60">
        <v>2019</v>
      </c>
      <c r="L69" s="60">
        <v>12</v>
      </c>
      <c r="M69" s="60"/>
    </row>
    <row r="70" spans="1:13" ht="25.5" x14ac:dyDescent="0.25">
      <c r="A70" s="54">
        <v>2142</v>
      </c>
      <c r="B70" s="54" t="s">
        <v>827</v>
      </c>
      <c r="C70" s="55" t="s">
        <v>828</v>
      </c>
      <c r="D70" s="55" t="s">
        <v>941</v>
      </c>
      <c r="E70" s="56" t="s">
        <v>829</v>
      </c>
      <c r="F70" s="95" t="s">
        <v>951</v>
      </c>
      <c r="G70" s="57">
        <v>73.290000000000006</v>
      </c>
      <c r="H70" s="57">
        <f t="shared" si="0"/>
        <v>0</v>
      </c>
      <c r="I70" s="101">
        <v>73.290000000000006</v>
      </c>
      <c r="J70" s="68">
        <v>43822</v>
      </c>
      <c r="K70" s="60">
        <v>2019</v>
      </c>
      <c r="L70" s="60">
        <v>12</v>
      </c>
      <c r="M70" s="60"/>
    </row>
    <row r="71" spans="1:13" ht="25.5" x14ac:dyDescent="0.25">
      <c r="A71" s="54">
        <v>2142</v>
      </c>
      <c r="B71" s="54" t="s">
        <v>520</v>
      </c>
      <c r="C71" s="55" t="s">
        <v>521</v>
      </c>
      <c r="D71" s="55" t="s">
        <v>941</v>
      </c>
      <c r="E71" s="56" t="s">
        <v>522</v>
      </c>
      <c r="F71" s="63" t="s">
        <v>978</v>
      </c>
      <c r="G71" s="57">
        <v>33039.089999999997</v>
      </c>
      <c r="H71" s="57">
        <f t="shared" si="0"/>
        <v>0</v>
      </c>
      <c r="I71" s="58">
        <v>33039.089999999997</v>
      </c>
      <c r="J71" s="59" t="s">
        <v>671</v>
      </c>
      <c r="K71" s="60">
        <v>2019</v>
      </c>
      <c r="L71" s="60">
        <v>12</v>
      </c>
      <c r="M71" s="60" t="s">
        <v>931</v>
      </c>
    </row>
    <row r="72" spans="1:13" ht="25.5" x14ac:dyDescent="0.25">
      <c r="A72" s="54">
        <v>2142</v>
      </c>
      <c r="B72" s="54" t="s">
        <v>517</v>
      </c>
      <c r="C72" s="55" t="s">
        <v>518</v>
      </c>
      <c r="D72" s="55" t="s">
        <v>941</v>
      </c>
      <c r="E72" s="56" t="s">
        <v>519</v>
      </c>
      <c r="F72" s="95" t="s">
        <v>951</v>
      </c>
      <c r="G72" s="57">
        <v>16344.02</v>
      </c>
      <c r="H72" s="57">
        <f t="shared" si="0"/>
        <v>0</v>
      </c>
      <c r="I72" s="58">
        <v>16344.02</v>
      </c>
      <c r="J72" s="59" t="s">
        <v>478</v>
      </c>
      <c r="K72" s="60">
        <v>2019</v>
      </c>
      <c r="L72" s="60">
        <v>12</v>
      </c>
      <c r="M72" s="60" t="s">
        <v>931</v>
      </c>
    </row>
    <row r="73" spans="1:13" ht="25.5" x14ac:dyDescent="0.25">
      <c r="A73" s="54" t="s">
        <v>639</v>
      </c>
      <c r="B73" s="54" t="s">
        <v>476</v>
      </c>
      <c r="C73" s="55" t="s">
        <v>484</v>
      </c>
      <c r="D73" s="55" t="s">
        <v>941</v>
      </c>
      <c r="E73" s="56" t="s">
        <v>485</v>
      </c>
      <c r="F73" s="63" t="s">
        <v>978</v>
      </c>
      <c r="G73" s="57">
        <v>25150.44</v>
      </c>
      <c r="H73" s="57">
        <f t="shared" ref="H73:H136" si="1">+G73-I73</f>
        <v>0</v>
      </c>
      <c r="I73" s="58">
        <v>25150.44</v>
      </c>
      <c r="J73" s="59" t="s">
        <v>478</v>
      </c>
      <c r="K73" s="60">
        <v>2019</v>
      </c>
      <c r="L73" s="60">
        <v>12</v>
      </c>
      <c r="M73" s="60" t="s">
        <v>931</v>
      </c>
    </row>
    <row r="74" spans="1:13" ht="25.5" x14ac:dyDescent="0.25">
      <c r="A74" s="54">
        <v>2141</v>
      </c>
      <c r="B74" s="54" t="s">
        <v>473</v>
      </c>
      <c r="C74" s="55" t="s">
        <v>481</v>
      </c>
      <c r="D74" s="55" t="s">
        <v>957</v>
      </c>
      <c r="E74" s="56" t="s">
        <v>482</v>
      </c>
      <c r="F74" s="63" t="s">
        <v>965</v>
      </c>
      <c r="G74" s="57">
        <v>182276.12</v>
      </c>
      <c r="H74" s="57">
        <f t="shared" si="1"/>
        <v>0</v>
      </c>
      <c r="I74" s="58">
        <v>182276.12</v>
      </c>
      <c r="J74" s="59" t="s">
        <v>477</v>
      </c>
      <c r="K74" s="60">
        <v>2019</v>
      </c>
      <c r="L74" s="60">
        <v>12</v>
      </c>
      <c r="M74" s="60" t="s">
        <v>931</v>
      </c>
    </row>
    <row r="75" spans="1:13" ht="51" x14ac:dyDescent="0.25">
      <c r="A75" s="54" t="s">
        <v>614</v>
      </c>
      <c r="B75" s="54" t="s">
        <v>488</v>
      </c>
      <c r="C75" s="55" t="s">
        <v>489</v>
      </c>
      <c r="D75" s="55" t="s">
        <v>395</v>
      </c>
      <c r="E75" s="56" t="s">
        <v>490</v>
      </c>
      <c r="F75" s="63" t="s">
        <v>491</v>
      </c>
      <c r="G75" s="57">
        <v>4248000</v>
      </c>
      <c r="H75" s="57">
        <f t="shared" si="1"/>
        <v>3894000</v>
      </c>
      <c r="I75" s="58">
        <v>354000</v>
      </c>
      <c r="J75" s="59" t="s">
        <v>492</v>
      </c>
      <c r="K75" s="60">
        <v>2019</v>
      </c>
      <c r="L75" s="60">
        <v>12</v>
      </c>
      <c r="M75" s="60" t="s">
        <v>942</v>
      </c>
    </row>
    <row r="76" spans="1:13" ht="25.5" x14ac:dyDescent="0.25">
      <c r="A76" s="54">
        <v>2142</v>
      </c>
      <c r="B76" s="54" t="s">
        <v>830</v>
      </c>
      <c r="C76" s="55" t="s">
        <v>831</v>
      </c>
      <c r="D76" s="55" t="s">
        <v>941</v>
      </c>
      <c r="E76" s="56" t="s">
        <v>832</v>
      </c>
      <c r="F76" s="63" t="s">
        <v>978</v>
      </c>
      <c r="G76" s="57">
        <v>36917.4</v>
      </c>
      <c r="H76" s="57">
        <f t="shared" si="1"/>
        <v>0</v>
      </c>
      <c r="I76" s="58">
        <v>36917.4</v>
      </c>
      <c r="J76" s="59" t="s">
        <v>833</v>
      </c>
      <c r="K76" s="60">
        <v>2019</v>
      </c>
      <c r="L76" s="60">
        <v>12</v>
      </c>
      <c r="M76" s="60" t="s">
        <v>942</v>
      </c>
    </row>
    <row r="77" spans="1:13" ht="25.5" x14ac:dyDescent="0.25">
      <c r="A77" s="54" t="s">
        <v>639</v>
      </c>
      <c r="B77" s="54" t="s">
        <v>835</v>
      </c>
      <c r="C77" s="55" t="s">
        <v>836</v>
      </c>
      <c r="D77" s="55" t="s">
        <v>941</v>
      </c>
      <c r="E77" s="56" t="s">
        <v>837</v>
      </c>
      <c r="F77" s="95" t="s">
        <v>951</v>
      </c>
      <c r="G77" s="57">
        <v>150.87</v>
      </c>
      <c r="H77" s="57">
        <f t="shared" si="1"/>
        <v>0</v>
      </c>
      <c r="I77" s="101">
        <v>150.87</v>
      </c>
      <c r="J77" s="68">
        <v>43803</v>
      </c>
      <c r="K77" s="60">
        <v>2019</v>
      </c>
      <c r="L77" s="60">
        <v>11</v>
      </c>
      <c r="M77" s="60" t="s">
        <v>964</v>
      </c>
    </row>
    <row r="78" spans="1:13" ht="51" x14ac:dyDescent="0.25">
      <c r="A78" s="54" t="s">
        <v>985</v>
      </c>
      <c r="B78" s="54" t="s">
        <v>119</v>
      </c>
      <c r="C78" s="55" t="s">
        <v>493</v>
      </c>
      <c r="D78" s="55" t="s">
        <v>924</v>
      </c>
      <c r="E78" s="56" t="s">
        <v>494</v>
      </c>
      <c r="F78" s="63" t="s">
        <v>811</v>
      </c>
      <c r="G78" s="57">
        <v>456374</v>
      </c>
      <c r="H78" s="57">
        <f t="shared" si="1"/>
        <v>228186.69999999998</v>
      </c>
      <c r="I78" s="58">
        <v>228187.30000000002</v>
      </c>
      <c r="J78" s="59" t="s">
        <v>561</v>
      </c>
      <c r="K78" s="60">
        <v>2019</v>
      </c>
      <c r="L78" s="60">
        <v>11</v>
      </c>
      <c r="M78" s="60" t="s">
        <v>942</v>
      </c>
    </row>
    <row r="79" spans="1:13" ht="51" x14ac:dyDescent="0.25">
      <c r="A79" s="54">
        <v>2146</v>
      </c>
      <c r="B79" s="54" t="s">
        <v>165</v>
      </c>
      <c r="C79" s="55" t="s">
        <v>189</v>
      </c>
      <c r="D79" s="55" t="s">
        <v>949</v>
      </c>
      <c r="E79" s="56" t="s">
        <v>190</v>
      </c>
      <c r="F79" s="63" t="s">
        <v>950</v>
      </c>
      <c r="G79" s="57">
        <v>69704700.769999996</v>
      </c>
      <c r="H79" s="57">
        <f t="shared" si="1"/>
        <v>65691587.759999998</v>
      </c>
      <c r="I79" s="58">
        <v>4013113.0099999979</v>
      </c>
      <c r="J79" s="59" t="s">
        <v>675</v>
      </c>
      <c r="K79" s="60">
        <v>2019</v>
      </c>
      <c r="L79" s="60">
        <v>10</v>
      </c>
      <c r="M79" s="60" t="s">
        <v>931</v>
      </c>
    </row>
    <row r="80" spans="1:13" ht="38.25" x14ac:dyDescent="0.25">
      <c r="A80" s="54">
        <v>2140</v>
      </c>
      <c r="B80" s="54" t="s">
        <v>70</v>
      </c>
      <c r="C80" s="55" t="s">
        <v>263</v>
      </c>
      <c r="D80" s="55" t="s">
        <v>395</v>
      </c>
      <c r="E80" s="56" t="s">
        <v>973</v>
      </c>
      <c r="F80" s="63" t="s">
        <v>974</v>
      </c>
      <c r="G80" s="57">
        <v>2027691.35</v>
      </c>
      <c r="H80" s="57">
        <f t="shared" si="1"/>
        <v>0</v>
      </c>
      <c r="I80" s="58">
        <v>2027691.35</v>
      </c>
      <c r="J80" s="59" t="s">
        <v>674</v>
      </c>
      <c r="K80" s="60">
        <v>2019</v>
      </c>
      <c r="L80" s="60">
        <v>10</v>
      </c>
      <c r="M80" s="60" t="s">
        <v>931</v>
      </c>
    </row>
    <row r="81" spans="1:13" ht="76.5" x14ac:dyDescent="0.25">
      <c r="A81" s="54">
        <v>2140</v>
      </c>
      <c r="B81" s="54" t="s">
        <v>167</v>
      </c>
      <c r="C81" s="55" t="s">
        <v>168</v>
      </c>
      <c r="D81" s="55" t="s">
        <v>395</v>
      </c>
      <c r="E81" s="56" t="s">
        <v>445</v>
      </c>
      <c r="F81" s="95" t="s">
        <v>1039</v>
      </c>
      <c r="G81" s="57">
        <v>1982400</v>
      </c>
      <c r="H81" s="57">
        <f t="shared" si="1"/>
        <v>1156400</v>
      </c>
      <c r="I81" s="58">
        <v>826000</v>
      </c>
      <c r="J81" s="59" t="s">
        <v>673</v>
      </c>
      <c r="K81" s="60">
        <v>2019</v>
      </c>
      <c r="L81" s="60">
        <v>10</v>
      </c>
      <c r="M81" s="60" t="s">
        <v>931</v>
      </c>
    </row>
    <row r="82" spans="1:13" ht="38.25" x14ac:dyDescent="0.25">
      <c r="A82" s="54">
        <v>2146</v>
      </c>
      <c r="B82" s="54" t="s">
        <v>117</v>
      </c>
      <c r="C82" s="55" t="s">
        <v>332</v>
      </c>
      <c r="D82" s="55" t="s">
        <v>395</v>
      </c>
      <c r="E82" s="56" t="s">
        <v>1002</v>
      </c>
      <c r="F82" s="63" t="s">
        <v>1003</v>
      </c>
      <c r="G82" s="57">
        <v>531000</v>
      </c>
      <c r="H82" s="57">
        <f t="shared" si="1"/>
        <v>442500</v>
      </c>
      <c r="I82" s="58">
        <v>88500</v>
      </c>
      <c r="J82" s="59" t="s">
        <v>678</v>
      </c>
      <c r="K82" s="60">
        <v>2019</v>
      </c>
      <c r="L82" s="60">
        <v>9</v>
      </c>
      <c r="M82" s="60" t="s">
        <v>942</v>
      </c>
    </row>
    <row r="83" spans="1:13" ht="51" x14ac:dyDescent="0.25">
      <c r="A83" s="54" t="s">
        <v>614</v>
      </c>
      <c r="B83" s="54" t="s">
        <v>160</v>
      </c>
      <c r="C83" s="55" t="s">
        <v>409</v>
      </c>
      <c r="D83" s="55" t="s">
        <v>395</v>
      </c>
      <c r="E83" s="56" t="s">
        <v>410</v>
      </c>
      <c r="F83" s="63" t="s">
        <v>1056</v>
      </c>
      <c r="G83" s="57">
        <v>14160000</v>
      </c>
      <c r="H83" s="57">
        <f t="shared" si="1"/>
        <v>9440000</v>
      </c>
      <c r="I83" s="58">
        <v>4720000</v>
      </c>
      <c r="J83" s="59" t="s">
        <v>677</v>
      </c>
      <c r="K83" s="60">
        <v>2019</v>
      </c>
      <c r="L83" s="60">
        <v>9</v>
      </c>
      <c r="M83" s="60" t="s">
        <v>931</v>
      </c>
    </row>
    <row r="84" spans="1:13" x14ac:dyDescent="0.25">
      <c r="A84" s="54" t="s">
        <v>639</v>
      </c>
      <c r="B84" s="54" t="s">
        <v>164</v>
      </c>
      <c r="C84" s="55" t="s">
        <v>415</v>
      </c>
      <c r="D84" s="55" t="s">
        <v>395</v>
      </c>
      <c r="E84" s="56" t="s">
        <v>416</v>
      </c>
      <c r="F84" s="95" t="s">
        <v>1026</v>
      </c>
      <c r="G84" s="57">
        <v>55376.1</v>
      </c>
      <c r="H84" s="57">
        <f t="shared" si="1"/>
        <v>0</v>
      </c>
      <c r="I84" s="58">
        <v>55376.1</v>
      </c>
      <c r="J84" s="59" t="s">
        <v>676</v>
      </c>
      <c r="K84" s="60">
        <v>2019</v>
      </c>
      <c r="L84" s="60">
        <v>9</v>
      </c>
      <c r="M84" s="60" t="s">
        <v>931</v>
      </c>
    </row>
    <row r="85" spans="1:13" ht="76.5" x14ac:dyDescent="0.25">
      <c r="A85" s="54">
        <v>2141</v>
      </c>
      <c r="B85" s="54" t="s">
        <v>151</v>
      </c>
      <c r="C85" s="55" t="s">
        <v>346</v>
      </c>
      <c r="D85" s="55" t="s">
        <v>949</v>
      </c>
      <c r="E85" s="56" t="s">
        <v>349</v>
      </c>
      <c r="F85" s="63" t="s">
        <v>1009</v>
      </c>
      <c r="G85" s="57">
        <v>9454150.4199999999</v>
      </c>
      <c r="H85" s="57">
        <f t="shared" si="1"/>
        <v>7952109.75</v>
      </c>
      <c r="I85" s="58">
        <v>1502040.67</v>
      </c>
      <c r="J85" s="59" t="s">
        <v>679</v>
      </c>
      <c r="K85" s="60">
        <v>2019</v>
      </c>
      <c r="L85" s="60">
        <v>8</v>
      </c>
      <c r="M85" s="60" t="s">
        <v>942</v>
      </c>
    </row>
    <row r="86" spans="1:13" ht="51" x14ac:dyDescent="0.25">
      <c r="A86" s="54" t="s">
        <v>614</v>
      </c>
      <c r="B86" s="54" t="s">
        <v>303</v>
      </c>
      <c r="C86" s="55" t="s">
        <v>304</v>
      </c>
      <c r="D86" s="55" t="s">
        <v>395</v>
      </c>
      <c r="E86" s="56" t="s">
        <v>486</v>
      </c>
      <c r="F86" s="63" t="s">
        <v>991</v>
      </c>
      <c r="G86" s="57">
        <v>354000</v>
      </c>
      <c r="H86" s="57">
        <f t="shared" si="1"/>
        <v>295000</v>
      </c>
      <c r="I86" s="58">
        <v>59000</v>
      </c>
      <c r="J86" s="59" t="s">
        <v>680</v>
      </c>
      <c r="K86" s="60">
        <v>2019</v>
      </c>
      <c r="L86" s="60">
        <v>7</v>
      </c>
      <c r="M86" s="60" t="s">
        <v>931</v>
      </c>
    </row>
    <row r="87" spans="1:13" x14ac:dyDescent="0.25">
      <c r="A87" s="54">
        <v>222</v>
      </c>
      <c r="B87" s="54" t="s">
        <v>914</v>
      </c>
      <c r="C87" s="55" t="s">
        <v>67</v>
      </c>
      <c r="D87" s="55" t="s">
        <v>395</v>
      </c>
      <c r="E87" s="56" t="s">
        <v>452</v>
      </c>
      <c r="F87" s="63" t="s">
        <v>453</v>
      </c>
      <c r="G87" s="57">
        <v>69600</v>
      </c>
      <c r="H87" s="57">
        <f t="shared" si="1"/>
        <v>0</v>
      </c>
      <c r="I87" s="58">
        <v>69600</v>
      </c>
      <c r="J87" s="59" t="s">
        <v>759</v>
      </c>
      <c r="K87" s="60">
        <v>2019</v>
      </c>
      <c r="L87" s="60">
        <v>6</v>
      </c>
      <c r="M87" s="60" t="s">
        <v>931</v>
      </c>
    </row>
    <row r="88" spans="1:13" ht="38.25" x14ac:dyDescent="0.25">
      <c r="A88" s="54" t="s">
        <v>614</v>
      </c>
      <c r="B88" s="54" t="s">
        <v>500</v>
      </c>
      <c r="C88" s="55" t="s">
        <v>506</v>
      </c>
      <c r="D88" s="55" t="s">
        <v>395</v>
      </c>
      <c r="E88" s="56"/>
      <c r="F88" s="63" t="s">
        <v>1034</v>
      </c>
      <c r="G88" s="57">
        <v>1416000</v>
      </c>
      <c r="H88" s="57">
        <f t="shared" si="1"/>
        <v>826000</v>
      </c>
      <c r="I88" s="58">
        <v>590000</v>
      </c>
      <c r="J88" s="59" t="s">
        <v>682</v>
      </c>
      <c r="K88" s="60">
        <v>2019</v>
      </c>
      <c r="L88" s="60">
        <v>6</v>
      </c>
      <c r="M88" s="60" t="s">
        <v>931</v>
      </c>
    </row>
    <row r="89" spans="1:13" ht="47.25" x14ac:dyDescent="0.25">
      <c r="A89" s="54" t="s">
        <v>985</v>
      </c>
      <c r="B89" s="54" t="s">
        <v>153</v>
      </c>
      <c r="C89" s="55" t="s">
        <v>418</v>
      </c>
      <c r="D89" s="55" t="s">
        <v>988</v>
      </c>
      <c r="E89" s="56" t="s">
        <v>419</v>
      </c>
      <c r="F89" s="63" t="s">
        <v>1027</v>
      </c>
      <c r="G89" s="57">
        <v>529700</v>
      </c>
      <c r="H89" s="57">
        <f t="shared" si="1"/>
        <v>235300</v>
      </c>
      <c r="I89" s="58">
        <v>294400</v>
      </c>
      <c r="J89" s="59" t="s">
        <v>681</v>
      </c>
      <c r="K89" s="60">
        <v>2019</v>
      </c>
      <c r="L89" s="60">
        <v>6</v>
      </c>
      <c r="M89" s="60" t="s">
        <v>942</v>
      </c>
    </row>
    <row r="90" spans="1:13" ht="31.5" x14ac:dyDescent="0.25">
      <c r="A90" s="54">
        <v>2141</v>
      </c>
      <c r="B90" s="54" t="s">
        <v>475</v>
      </c>
      <c r="C90" s="55" t="s">
        <v>504</v>
      </c>
      <c r="D90" s="55" t="s">
        <v>56</v>
      </c>
      <c r="E90" s="56" t="s">
        <v>977</v>
      </c>
      <c r="F90" s="63" t="s">
        <v>505</v>
      </c>
      <c r="G90" s="57">
        <v>15340</v>
      </c>
      <c r="H90" s="57">
        <f t="shared" si="1"/>
        <v>0</v>
      </c>
      <c r="I90" s="58">
        <v>15340</v>
      </c>
      <c r="J90" s="59" t="s">
        <v>687</v>
      </c>
      <c r="K90" s="60">
        <v>2019</v>
      </c>
      <c r="L90" s="60">
        <v>5</v>
      </c>
      <c r="M90" s="60" t="s">
        <v>931</v>
      </c>
    </row>
    <row r="91" spans="1:13" ht="38.25" x14ac:dyDescent="0.25">
      <c r="A91" s="54">
        <v>2141</v>
      </c>
      <c r="B91" s="54" t="s">
        <v>151</v>
      </c>
      <c r="C91" s="55" t="s">
        <v>346</v>
      </c>
      <c r="D91" s="55" t="s">
        <v>949</v>
      </c>
      <c r="E91" s="56" t="s">
        <v>347</v>
      </c>
      <c r="F91" s="63" t="s">
        <v>348</v>
      </c>
      <c r="G91" s="57">
        <v>2065622.13</v>
      </c>
      <c r="H91" s="57">
        <f t="shared" si="1"/>
        <v>1806454.8499999999</v>
      </c>
      <c r="I91" s="58">
        <v>259167.28</v>
      </c>
      <c r="J91" s="59" t="s">
        <v>686</v>
      </c>
      <c r="K91" s="60">
        <v>2019</v>
      </c>
      <c r="L91" s="60">
        <v>5</v>
      </c>
      <c r="M91" s="60" t="s">
        <v>931</v>
      </c>
    </row>
    <row r="92" spans="1:13" ht="76.5" x14ac:dyDescent="0.25">
      <c r="A92" s="54" t="s">
        <v>614</v>
      </c>
      <c r="B92" s="54" t="s">
        <v>159</v>
      </c>
      <c r="C92" s="55" t="s">
        <v>413</v>
      </c>
      <c r="D92" s="55" t="s">
        <v>395</v>
      </c>
      <c r="E92" s="56" t="s">
        <v>340</v>
      </c>
      <c r="F92" s="63" t="s">
        <v>414</v>
      </c>
      <c r="G92" s="57">
        <v>2124000</v>
      </c>
      <c r="H92" s="57">
        <f t="shared" si="1"/>
        <v>531000</v>
      </c>
      <c r="I92" s="58">
        <v>1593000</v>
      </c>
      <c r="J92" s="59" t="s">
        <v>685</v>
      </c>
      <c r="K92" s="60">
        <v>2019</v>
      </c>
      <c r="L92" s="60">
        <v>5</v>
      </c>
      <c r="M92" s="60" t="s">
        <v>931</v>
      </c>
    </row>
    <row r="93" spans="1:13" ht="25.5" x14ac:dyDescent="0.25">
      <c r="A93" s="54" t="s">
        <v>844</v>
      </c>
      <c r="B93" s="54" t="s">
        <v>148</v>
      </c>
      <c r="C93" s="55" t="s">
        <v>318</v>
      </c>
      <c r="D93" s="55" t="s">
        <v>957</v>
      </c>
      <c r="E93" s="56" t="s">
        <v>996</v>
      </c>
      <c r="F93" s="63" t="s">
        <v>997</v>
      </c>
      <c r="G93" s="57">
        <v>682022.49</v>
      </c>
      <c r="H93" s="57">
        <f t="shared" si="1"/>
        <v>402022.49</v>
      </c>
      <c r="I93" s="58">
        <v>280000</v>
      </c>
      <c r="J93" s="59" t="s">
        <v>684</v>
      </c>
      <c r="K93" s="60">
        <v>2019</v>
      </c>
      <c r="L93" s="60">
        <v>5</v>
      </c>
      <c r="M93" s="60" t="s">
        <v>942</v>
      </c>
    </row>
    <row r="94" spans="1:13" ht="51" x14ac:dyDescent="0.25">
      <c r="A94" s="54">
        <v>2141</v>
      </c>
      <c r="B94" s="54" t="s">
        <v>71</v>
      </c>
      <c r="C94" s="55" t="s">
        <v>72</v>
      </c>
      <c r="D94" s="55" t="s">
        <v>957</v>
      </c>
      <c r="E94" s="56" t="s">
        <v>960</v>
      </c>
      <c r="F94" s="63" t="s">
        <v>216</v>
      </c>
      <c r="G94" s="57">
        <v>6618.01</v>
      </c>
      <c r="H94" s="57">
        <f t="shared" si="1"/>
        <v>0</v>
      </c>
      <c r="I94" s="58">
        <v>6618.01</v>
      </c>
      <c r="J94" s="32" t="s">
        <v>683</v>
      </c>
      <c r="K94" s="60">
        <v>2019</v>
      </c>
      <c r="L94" s="60">
        <v>5</v>
      </c>
      <c r="M94" s="60" t="s">
        <v>931</v>
      </c>
    </row>
    <row r="95" spans="1:13" ht="51" x14ac:dyDescent="0.25">
      <c r="A95" s="54">
        <v>2141</v>
      </c>
      <c r="B95" s="54" t="s">
        <v>71</v>
      </c>
      <c r="C95" s="55" t="s">
        <v>72</v>
      </c>
      <c r="D95" s="55" t="s">
        <v>957</v>
      </c>
      <c r="E95" s="56" t="s">
        <v>219</v>
      </c>
      <c r="F95" s="63" t="s">
        <v>220</v>
      </c>
      <c r="G95" s="57">
        <v>22858.400000000001</v>
      </c>
      <c r="H95" s="57">
        <f t="shared" si="1"/>
        <v>0</v>
      </c>
      <c r="I95" s="58">
        <v>22858.400000000001</v>
      </c>
      <c r="J95" s="32" t="s">
        <v>683</v>
      </c>
      <c r="K95" s="60">
        <v>2019</v>
      </c>
      <c r="L95" s="60">
        <v>5</v>
      </c>
      <c r="M95" s="60" t="s">
        <v>942</v>
      </c>
    </row>
    <row r="96" spans="1:13" ht="25.5" x14ac:dyDescent="0.25">
      <c r="A96" s="54">
        <v>2141</v>
      </c>
      <c r="B96" s="54" t="s">
        <v>71</v>
      </c>
      <c r="C96" s="55" t="s">
        <v>72</v>
      </c>
      <c r="D96" s="55" t="s">
        <v>957</v>
      </c>
      <c r="E96" s="56" t="s">
        <v>214</v>
      </c>
      <c r="F96" s="63" t="s">
        <v>215</v>
      </c>
      <c r="G96" s="57">
        <v>29381.99</v>
      </c>
      <c r="H96" s="57">
        <f t="shared" si="1"/>
        <v>0</v>
      </c>
      <c r="I96" s="58">
        <v>29381.99</v>
      </c>
      <c r="J96" s="32" t="s">
        <v>683</v>
      </c>
      <c r="K96" s="60">
        <v>2019</v>
      </c>
      <c r="L96" s="60">
        <v>5</v>
      </c>
      <c r="M96" s="60" t="s">
        <v>931</v>
      </c>
    </row>
    <row r="97" spans="1:13" ht="51" x14ac:dyDescent="0.25">
      <c r="A97" s="54">
        <v>2141</v>
      </c>
      <c r="B97" s="54" t="s">
        <v>71</v>
      </c>
      <c r="C97" s="55" t="s">
        <v>72</v>
      </c>
      <c r="D97" s="55" t="s">
        <v>957</v>
      </c>
      <c r="E97" s="56" t="s">
        <v>217</v>
      </c>
      <c r="F97" s="63" t="s">
        <v>218</v>
      </c>
      <c r="G97" s="57">
        <v>50000</v>
      </c>
      <c r="H97" s="57">
        <f t="shared" si="1"/>
        <v>0</v>
      </c>
      <c r="I97" s="58">
        <v>50000</v>
      </c>
      <c r="J97" s="32" t="s">
        <v>683</v>
      </c>
      <c r="K97" s="60">
        <v>2019</v>
      </c>
      <c r="L97" s="60">
        <v>5</v>
      </c>
      <c r="M97" s="60" t="s">
        <v>931</v>
      </c>
    </row>
    <row r="98" spans="1:13" ht="25.5" x14ac:dyDescent="0.25">
      <c r="A98" s="54">
        <v>2141</v>
      </c>
      <c r="B98" s="54" t="s">
        <v>71</v>
      </c>
      <c r="C98" s="55" t="s">
        <v>72</v>
      </c>
      <c r="D98" s="55" t="s">
        <v>957</v>
      </c>
      <c r="E98" s="56" t="s">
        <v>224</v>
      </c>
      <c r="F98" s="63" t="s">
        <v>820</v>
      </c>
      <c r="G98" s="57">
        <v>71278.710000000006</v>
      </c>
      <c r="H98" s="57">
        <f t="shared" si="1"/>
        <v>0</v>
      </c>
      <c r="I98" s="58">
        <v>71278.710000000006</v>
      </c>
      <c r="J98" s="32" t="s">
        <v>683</v>
      </c>
      <c r="K98" s="60">
        <v>2019</v>
      </c>
      <c r="L98" s="60">
        <v>5</v>
      </c>
      <c r="M98" s="60" t="s">
        <v>931</v>
      </c>
    </row>
    <row r="99" spans="1:13" ht="63.75" x14ac:dyDescent="0.25">
      <c r="A99" s="54">
        <v>2141</v>
      </c>
      <c r="B99" s="54" t="s">
        <v>71</v>
      </c>
      <c r="C99" s="55" t="s">
        <v>72</v>
      </c>
      <c r="D99" s="55" t="s">
        <v>957</v>
      </c>
      <c r="E99" s="56" t="s">
        <v>212</v>
      </c>
      <c r="F99" s="63" t="s">
        <v>213</v>
      </c>
      <c r="G99" s="57">
        <v>140000</v>
      </c>
      <c r="H99" s="57">
        <f t="shared" si="1"/>
        <v>0</v>
      </c>
      <c r="I99" s="58">
        <v>140000</v>
      </c>
      <c r="J99" s="32" t="s">
        <v>683</v>
      </c>
      <c r="K99" s="60">
        <v>2019</v>
      </c>
      <c r="L99" s="60">
        <v>5</v>
      </c>
      <c r="M99" s="60" t="s">
        <v>931</v>
      </c>
    </row>
    <row r="100" spans="1:13" ht="25.5" x14ac:dyDescent="0.25">
      <c r="A100" s="54">
        <v>2141</v>
      </c>
      <c r="B100" s="54" t="s">
        <v>71</v>
      </c>
      <c r="C100" s="55" t="s">
        <v>72</v>
      </c>
      <c r="D100" s="55" t="s">
        <v>957</v>
      </c>
      <c r="E100" s="56" t="s">
        <v>221</v>
      </c>
      <c r="F100" s="63" t="s">
        <v>821</v>
      </c>
      <c r="G100" s="57">
        <v>318630</v>
      </c>
      <c r="H100" s="57">
        <f t="shared" si="1"/>
        <v>0</v>
      </c>
      <c r="I100" s="58">
        <v>318630</v>
      </c>
      <c r="J100" s="32" t="s">
        <v>683</v>
      </c>
      <c r="K100" s="60">
        <v>2019</v>
      </c>
      <c r="L100" s="60">
        <v>5</v>
      </c>
      <c r="M100" s="60" t="s">
        <v>931</v>
      </c>
    </row>
    <row r="101" spans="1:13" ht="25.5" x14ac:dyDescent="0.25">
      <c r="A101" s="54" t="s">
        <v>982</v>
      </c>
      <c r="B101" s="54" t="s">
        <v>890</v>
      </c>
      <c r="C101" s="55" t="s">
        <v>69</v>
      </c>
      <c r="D101" s="55" t="s">
        <v>395</v>
      </c>
      <c r="E101" s="56" t="s">
        <v>1010</v>
      </c>
      <c r="F101" s="63" t="s">
        <v>354</v>
      </c>
      <c r="G101" s="57">
        <v>28500</v>
      </c>
      <c r="H101" s="57">
        <f t="shared" si="1"/>
        <v>0</v>
      </c>
      <c r="I101" s="58">
        <v>28500</v>
      </c>
      <c r="J101" s="59" t="s">
        <v>690</v>
      </c>
      <c r="K101" s="60">
        <v>2019</v>
      </c>
      <c r="L101" s="60">
        <v>4</v>
      </c>
      <c r="M101" s="60" t="s">
        <v>931</v>
      </c>
    </row>
    <row r="102" spans="1:13" x14ac:dyDescent="0.25">
      <c r="A102" s="54">
        <v>222</v>
      </c>
      <c r="B102" s="54" t="s">
        <v>897</v>
      </c>
      <c r="C102" s="55" t="s">
        <v>386</v>
      </c>
      <c r="D102" s="55" t="s">
        <v>395</v>
      </c>
      <c r="E102" s="56" t="s">
        <v>361</v>
      </c>
      <c r="F102" s="63" t="s">
        <v>387</v>
      </c>
      <c r="G102" s="57">
        <v>1167587.1299999999</v>
      </c>
      <c r="H102" s="57">
        <f t="shared" si="1"/>
        <v>0</v>
      </c>
      <c r="I102" s="58">
        <v>1167587.1299999999</v>
      </c>
      <c r="J102" s="59" t="s">
        <v>689</v>
      </c>
      <c r="K102" s="60">
        <v>2019</v>
      </c>
      <c r="L102" s="60">
        <v>4</v>
      </c>
      <c r="M102" s="60" t="s">
        <v>931</v>
      </c>
    </row>
    <row r="103" spans="1:13" ht="31.5" x14ac:dyDescent="0.25">
      <c r="A103" s="54">
        <v>222</v>
      </c>
      <c r="B103" s="54" t="s">
        <v>869</v>
      </c>
      <c r="C103" s="55" t="s">
        <v>62</v>
      </c>
      <c r="D103" s="55" t="s">
        <v>395</v>
      </c>
      <c r="E103" s="56" t="s">
        <v>264</v>
      </c>
      <c r="F103" s="63" t="s">
        <v>979</v>
      </c>
      <c r="G103" s="57">
        <v>52200</v>
      </c>
      <c r="H103" s="57">
        <f t="shared" si="1"/>
        <v>0</v>
      </c>
      <c r="I103" s="58">
        <v>52200</v>
      </c>
      <c r="J103" s="59" t="s">
        <v>688</v>
      </c>
      <c r="K103" s="60">
        <v>2019</v>
      </c>
      <c r="L103" s="60">
        <v>4</v>
      </c>
      <c r="M103" s="60" t="s">
        <v>931</v>
      </c>
    </row>
    <row r="104" spans="1:13" ht="51" x14ac:dyDescent="0.25">
      <c r="A104" s="54">
        <v>222</v>
      </c>
      <c r="B104" s="54" t="s">
        <v>863</v>
      </c>
      <c r="C104" s="55" t="s">
        <v>229</v>
      </c>
      <c r="D104" s="55" t="s">
        <v>395</v>
      </c>
      <c r="E104" s="56" t="s">
        <v>230</v>
      </c>
      <c r="F104" s="63" t="s">
        <v>231</v>
      </c>
      <c r="G104" s="57">
        <v>59000</v>
      </c>
      <c r="H104" s="57">
        <f t="shared" si="1"/>
        <v>0</v>
      </c>
      <c r="I104" s="58">
        <v>59000</v>
      </c>
      <c r="J104" s="59" t="s">
        <v>691</v>
      </c>
      <c r="K104" s="60">
        <v>2019</v>
      </c>
      <c r="L104" s="60">
        <v>4</v>
      </c>
      <c r="M104" s="60" t="s">
        <v>942</v>
      </c>
    </row>
    <row r="105" spans="1:13" ht="25.5" x14ac:dyDescent="0.25">
      <c r="A105" s="54" t="s">
        <v>639</v>
      </c>
      <c r="B105" s="54" t="s">
        <v>838</v>
      </c>
      <c r="C105" s="55" t="s">
        <v>839</v>
      </c>
      <c r="D105" s="55" t="s">
        <v>941</v>
      </c>
      <c r="E105" s="56" t="s">
        <v>840</v>
      </c>
      <c r="F105" s="63" t="s">
        <v>987</v>
      </c>
      <c r="G105" s="57">
        <v>9825.68</v>
      </c>
      <c r="H105" s="57">
        <f t="shared" si="1"/>
        <v>0</v>
      </c>
      <c r="I105" s="101">
        <v>9825.68</v>
      </c>
      <c r="J105" s="68">
        <v>43802</v>
      </c>
      <c r="K105" s="60">
        <v>2019</v>
      </c>
      <c r="L105" s="60">
        <v>3</v>
      </c>
      <c r="M105" s="68"/>
    </row>
    <row r="106" spans="1:13" ht="89.25" x14ac:dyDescent="0.25">
      <c r="A106" s="54" t="s">
        <v>844</v>
      </c>
      <c r="B106" s="54" t="s">
        <v>150</v>
      </c>
      <c r="C106" s="55" t="s">
        <v>274</v>
      </c>
      <c r="D106" s="55" t="s">
        <v>943</v>
      </c>
      <c r="E106" s="56" t="s">
        <v>980</v>
      </c>
      <c r="F106" s="63" t="s">
        <v>981</v>
      </c>
      <c r="G106" s="57">
        <v>1300000</v>
      </c>
      <c r="H106" s="57">
        <f t="shared" si="1"/>
        <v>560000</v>
      </c>
      <c r="I106" s="58">
        <v>740000</v>
      </c>
      <c r="J106" s="59" t="s">
        <v>694</v>
      </c>
      <c r="K106" s="60">
        <v>2019</v>
      </c>
      <c r="L106" s="60">
        <v>3</v>
      </c>
      <c r="M106" s="60" t="s">
        <v>931</v>
      </c>
    </row>
    <row r="107" spans="1:13" ht="51" x14ac:dyDescent="0.25">
      <c r="A107" s="54">
        <v>2141</v>
      </c>
      <c r="B107" s="54" t="s">
        <v>162</v>
      </c>
      <c r="C107" s="55" t="s">
        <v>497</v>
      </c>
      <c r="D107" s="55" t="s">
        <v>943</v>
      </c>
      <c r="E107" s="56" t="s">
        <v>1038</v>
      </c>
      <c r="F107" s="63" t="s">
        <v>498</v>
      </c>
      <c r="G107" s="57">
        <v>613080</v>
      </c>
      <c r="H107" s="57">
        <f t="shared" si="1"/>
        <v>260208</v>
      </c>
      <c r="I107" s="58">
        <v>352872</v>
      </c>
      <c r="J107" s="59" t="s">
        <v>558</v>
      </c>
      <c r="K107" s="60">
        <v>2019</v>
      </c>
      <c r="L107" s="60">
        <v>3</v>
      </c>
      <c r="M107" s="60" t="s">
        <v>931</v>
      </c>
    </row>
    <row r="108" spans="1:13" ht="47.25" x14ac:dyDescent="0.25">
      <c r="A108" s="54">
        <v>222</v>
      </c>
      <c r="B108" s="54" t="s">
        <v>870</v>
      </c>
      <c r="C108" s="55" t="s">
        <v>265</v>
      </c>
      <c r="D108" s="55" t="s">
        <v>395</v>
      </c>
      <c r="E108" s="56" t="s">
        <v>266</v>
      </c>
      <c r="F108" s="63" t="s">
        <v>267</v>
      </c>
      <c r="G108" s="57">
        <v>54152.54</v>
      </c>
      <c r="H108" s="57">
        <f t="shared" si="1"/>
        <v>0</v>
      </c>
      <c r="I108" s="58">
        <v>54152.54</v>
      </c>
      <c r="J108" s="59" t="s">
        <v>693</v>
      </c>
      <c r="K108" s="60">
        <v>2019</v>
      </c>
      <c r="L108" s="60">
        <v>3</v>
      </c>
      <c r="M108" s="60" t="s">
        <v>931</v>
      </c>
    </row>
    <row r="109" spans="1:13" ht="38.25" x14ac:dyDescent="0.25">
      <c r="A109" s="54">
        <v>222</v>
      </c>
      <c r="B109" s="54" t="s">
        <v>858</v>
      </c>
      <c r="C109" s="55" t="s">
        <v>113</v>
      </c>
      <c r="D109" s="55" t="s">
        <v>924</v>
      </c>
      <c r="E109" s="56" t="s">
        <v>186</v>
      </c>
      <c r="F109" s="63" t="s">
        <v>948</v>
      </c>
      <c r="G109" s="57">
        <v>168279.04000000001</v>
      </c>
      <c r="H109" s="57">
        <f t="shared" si="1"/>
        <v>0</v>
      </c>
      <c r="I109" s="58">
        <v>168279.04000000001</v>
      </c>
      <c r="J109" s="59" t="s">
        <v>692</v>
      </c>
      <c r="K109" s="60">
        <v>2019</v>
      </c>
      <c r="L109" s="60">
        <v>3</v>
      </c>
      <c r="M109" s="60" t="s">
        <v>931</v>
      </c>
    </row>
    <row r="110" spans="1:13" ht="38.25" x14ac:dyDescent="0.25">
      <c r="A110" s="54" t="s">
        <v>614</v>
      </c>
      <c r="B110" s="54" t="s">
        <v>160</v>
      </c>
      <c r="C110" s="55" t="s">
        <v>531</v>
      </c>
      <c r="D110" s="55" t="s">
        <v>395</v>
      </c>
      <c r="E110" s="56" t="s">
        <v>556</v>
      </c>
      <c r="F110" s="63" t="s">
        <v>1022</v>
      </c>
      <c r="G110" s="57">
        <v>3996902.14</v>
      </c>
      <c r="H110" s="57">
        <f t="shared" si="1"/>
        <v>666150.34000000032</v>
      </c>
      <c r="I110" s="58">
        <v>3330751.8</v>
      </c>
      <c r="J110" s="59" t="s">
        <v>664</v>
      </c>
      <c r="K110" s="60">
        <v>2019</v>
      </c>
      <c r="L110" s="60">
        <v>3</v>
      </c>
      <c r="M110" s="60" t="s">
        <v>931</v>
      </c>
    </row>
    <row r="111" spans="1:13" ht="38.25" x14ac:dyDescent="0.25">
      <c r="A111" s="54">
        <v>222</v>
      </c>
      <c r="B111" s="54" t="s">
        <v>888</v>
      </c>
      <c r="C111" s="55" t="s">
        <v>73</v>
      </c>
      <c r="D111" s="55" t="s">
        <v>38</v>
      </c>
      <c r="E111" s="56" t="s">
        <v>342</v>
      </c>
      <c r="F111" s="63" t="s">
        <v>1008</v>
      </c>
      <c r="G111" s="57">
        <v>2108695.7999999998</v>
      </c>
      <c r="H111" s="57">
        <f t="shared" si="1"/>
        <v>0</v>
      </c>
      <c r="I111" s="58">
        <v>2108695.7999999998</v>
      </c>
      <c r="J111" s="59" t="s">
        <v>672</v>
      </c>
      <c r="K111" s="60">
        <v>2019</v>
      </c>
      <c r="L111" s="60">
        <v>2</v>
      </c>
      <c r="M111" s="60" t="s">
        <v>931</v>
      </c>
    </row>
    <row r="112" spans="1:13" ht="63.75" x14ac:dyDescent="0.25">
      <c r="A112" s="54">
        <v>2141</v>
      </c>
      <c r="B112" s="54" t="s">
        <v>149</v>
      </c>
      <c r="C112" s="55" t="s">
        <v>242</v>
      </c>
      <c r="D112" s="55" t="s">
        <v>949</v>
      </c>
      <c r="E112" s="56" t="s">
        <v>243</v>
      </c>
      <c r="F112" s="63" t="s">
        <v>971</v>
      </c>
      <c r="G112" s="57">
        <v>16800</v>
      </c>
      <c r="H112" s="57">
        <f t="shared" si="1"/>
        <v>0</v>
      </c>
      <c r="I112" s="58">
        <v>16800</v>
      </c>
      <c r="J112" s="59" t="s">
        <v>703</v>
      </c>
      <c r="K112" s="60">
        <v>2019</v>
      </c>
      <c r="L112" s="60">
        <v>2</v>
      </c>
      <c r="M112" s="60" t="s">
        <v>931</v>
      </c>
    </row>
    <row r="113" spans="1:13" ht="51" x14ac:dyDescent="0.25">
      <c r="A113" s="54">
        <v>2140</v>
      </c>
      <c r="B113" s="61">
        <v>87795</v>
      </c>
      <c r="C113" s="55" t="s">
        <v>343</v>
      </c>
      <c r="D113" s="55" t="s">
        <v>395</v>
      </c>
      <c r="E113" s="56" t="s">
        <v>487</v>
      </c>
      <c r="F113" s="63" t="s">
        <v>530</v>
      </c>
      <c r="G113" s="57">
        <v>360000</v>
      </c>
      <c r="H113" s="57">
        <f t="shared" si="1"/>
        <v>150000</v>
      </c>
      <c r="I113" s="58">
        <v>210000</v>
      </c>
      <c r="J113" s="59" t="s">
        <v>702</v>
      </c>
      <c r="K113" s="60">
        <v>2019</v>
      </c>
      <c r="L113" s="60">
        <v>2</v>
      </c>
      <c r="M113" s="60" t="s">
        <v>931</v>
      </c>
    </row>
    <row r="114" spans="1:13" s="107" customFormat="1" ht="55.5" customHeight="1" x14ac:dyDescent="0.25">
      <c r="A114" s="54">
        <v>2141</v>
      </c>
      <c r="B114" s="54" t="s">
        <v>75</v>
      </c>
      <c r="C114" s="55" t="s">
        <v>339</v>
      </c>
      <c r="D114" s="55" t="s">
        <v>38</v>
      </c>
      <c r="E114" s="56" t="s">
        <v>340</v>
      </c>
      <c r="F114" s="63" t="s">
        <v>1004</v>
      </c>
      <c r="G114" s="57">
        <v>119781.8</v>
      </c>
      <c r="H114" s="57">
        <f t="shared" si="1"/>
        <v>40000</v>
      </c>
      <c r="I114" s="58">
        <v>79781.8</v>
      </c>
      <c r="J114" s="59" t="s">
        <v>701</v>
      </c>
      <c r="K114" s="60">
        <v>2019</v>
      </c>
      <c r="L114" s="60">
        <v>2</v>
      </c>
      <c r="M114" s="60" t="s">
        <v>931</v>
      </c>
    </row>
    <row r="115" spans="1:13" ht="25.5" x14ac:dyDescent="0.25">
      <c r="A115" s="54">
        <v>2146</v>
      </c>
      <c r="B115" s="54" t="s">
        <v>122</v>
      </c>
      <c r="C115" s="55" t="s">
        <v>333</v>
      </c>
      <c r="D115" s="55" t="s">
        <v>988</v>
      </c>
      <c r="E115" s="56" t="s">
        <v>334</v>
      </c>
      <c r="F115" s="63" t="s">
        <v>335</v>
      </c>
      <c r="G115" s="57">
        <v>50000</v>
      </c>
      <c r="H115" s="57">
        <f t="shared" si="1"/>
        <v>0</v>
      </c>
      <c r="I115" s="58">
        <v>50000</v>
      </c>
      <c r="J115" s="59" t="s">
        <v>700</v>
      </c>
      <c r="K115" s="60">
        <v>2019</v>
      </c>
      <c r="L115" s="60">
        <v>2</v>
      </c>
      <c r="M115" s="60" t="s">
        <v>931</v>
      </c>
    </row>
    <row r="116" spans="1:13" ht="25.5" x14ac:dyDescent="0.25">
      <c r="A116" s="54">
        <v>2146</v>
      </c>
      <c r="B116" s="54" t="s">
        <v>145</v>
      </c>
      <c r="C116" s="55" t="s">
        <v>232</v>
      </c>
      <c r="D116" s="55" t="s">
        <v>949</v>
      </c>
      <c r="E116" s="56" t="s">
        <v>233</v>
      </c>
      <c r="F116" s="63" t="s">
        <v>967</v>
      </c>
      <c r="G116" s="57">
        <v>856113.6</v>
      </c>
      <c r="H116" s="57">
        <f t="shared" si="1"/>
        <v>0</v>
      </c>
      <c r="I116" s="58">
        <v>856113.6</v>
      </c>
      <c r="J116" s="59" t="s">
        <v>699</v>
      </c>
      <c r="K116" s="60">
        <v>2019</v>
      </c>
      <c r="L116" s="60">
        <v>2</v>
      </c>
      <c r="M116" s="60" t="s">
        <v>942</v>
      </c>
    </row>
    <row r="117" spans="1:13" ht="51" x14ac:dyDescent="0.25">
      <c r="A117" s="54" t="s">
        <v>614</v>
      </c>
      <c r="B117" s="54" t="s">
        <v>131</v>
      </c>
      <c r="C117" s="55" t="s">
        <v>402</v>
      </c>
      <c r="D117" s="55" t="s">
        <v>395</v>
      </c>
      <c r="E117" s="56" t="s">
        <v>403</v>
      </c>
      <c r="F117" s="63" t="s">
        <v>1017</v>
      </c>
      <c r="G117" s="57">
        <v>1062000</v>
      </c>
      <c r="H117" s="57">
        <f t="shared" si="1"/>
        <v>973500</v>
      </c>
      <c r="I117" s="58">
        <v>88500</v>
      </c>
      <c r="J117" s="59" t="s">
        <v>699</v>
      </c>
      <c r="K117" s="60">
        <v>2019</v>
      </c>
      <c r="L117" s="60">
        <v>2</v>
      </c>
      <c r="M117" s="60" t="s">
        <v>931</v>
      </c>
    </row>
    <row r="118" spans="1:13" ht="38.25" x14ac:dyDescent="0.25">
      <c r="A118" s="54">
        <v>2146</v>
      </c>
      <c r="B118" s="54" t="s">
        <v>146</v>
      </c>
      <c r="C118" s="55" t="s">
        <v>209</v>
      </c>
      <c r="D118" s="55" t="s">
        <v>957</v>
      </c>
      <c r="E118" s="56" t="s">
        <v>210</v>
      </c>
      <c r="F118" s="63" t="s">
        <v>211</v>
      </c>
      <c r="G118" s="57">
        <v>23682</v>
      </c>
      <c r="H118" s="57">
        <f t="shared" si="1"/>
        <v>0</v>
      </c>
      <c r="I118" s="58">
        <v>23682</v>
      </c>
      <c r="J118" s="59" t="s">
        <v>698</v>
      </c>
      <c r="K118" s="60">
        <v>2019</v>
      </c>
      <c r="L118" s="60">
        <v>2</v>
      </c>
      <c r="M118" s="60" t="s">
        <v>931</v>
      </c>
    </row>
    <row r="119" spans="1:13" ht="38.25" x14ac:dyDescent="0.25">
      <c r="A119" s="54" t="s">
        <v>844</v>
      </c>
      <c r="B119" s="54" t="s">
        <v>191</v>
      </c>
      <c r="C119" s="55" t="s">
        <v>192</v>
      </c>
      <c r="D119" s="55" t="s">
        <v>943</v>
      </c>
      <c r="E119" s="56" t="s">
        <v>193</v>
      </c>
      <c r="F119" s="63" t="s">
        <v>952</v>
      </c>
      <c r="G119" s="57">
        <v>205963.64</v>
      </c>
      <c r="H119" s="57">
        <f t="shared" si="1"/>
        <v>0</v>
      </c>
      <c r="I119" s="58">
        <v>205963.64</v>
      </c>
      <c r="J119" s="59" t="s">
        <v>697</v>
      </c>
      <c r="K119" s="60">
        <v>2019</v>
      </c>
      <c r="L119" s="60">
        <v>2</v>
      </c>
      <c r="M119" s="60" t="s">
        <v>931</v>
      </c>
    </row>
    <row r="120" spans="1:13" ht="38.25" x14ac:dyDescent="0.25">
      <c r="A120" s="54">
        <v>2141</v>
      </c>
      <c r="B120" s="54" t="s">
        <v>135</v>
      </c>
      <c r="C120" s="55" t="s">
        <v>544</v>
      </c>
      <c r="D120" s="55" t="s">
        <v>943</v>
      </c>
      <c r="E120" s="56" t="s">
        <v>341</v>
      </c>
      <c r="F120" s="63" t="s">
        <v>1005</v>
      </c>
      <c r="G120" s="57">
        <v>255600</v>
      </c>
      <c r="H120" s="57">
        <f t="shared" si="1"/>
        <v>0</v>
      </c>
      <c r="I120" s="58">
        <v>255600</v>
      </c>
      <c r="J120" s="59" t="s">
        <v>696</v>
      </c>
      <c r="K120" s="60">
        <v>2019</v>
      </c>
      <c r="L120" s="60">
        <v>2</v>
      </c>
      <c r="M120" s="60" t="s">
        <v>942</v>
      </c>
    </row>
    <row r="121" spans="1:13" ht="76.5" x14ac:dyDescent="0.25">
      <c r="A121" s="54" t="s">
        <v>985</v>
      </c>
      <c r="B121" s="54" t="s">
        <v>154</v>
      </c>
      <c r="C121" s="55" t="s">
        <v>307</v>
      </c>
      <c r="D121" s="55" t="s">
        <v>988</v>
      </c>
      <c r="E121" s="56" t="s">
        <v>994</v>
      </c>
      <c r="F121" s="63" t="s">
        <v>472</v>
      </c>
      <c r="G121" s="57">
        <v>500000</v>
      </c>
      <c r="H121" s="57">
        <f t="shared" si="1"/>
        <v>250000</v>
      </c>
      <c r="I121" s="58">
        <v>250000</v>
      </c>
      <c r="J121" s="59" t="s">
        <v>695</v>
      </c>
      <c r="K121" s="60">
        <v>2019</v>
      </c>
      <c r="L121" s="60">
        <v>2</v>
      </c>
      <c r="M121" s="60" t="s">
        <v>931</v>
      </c>
    </row>
    <row r="122" spans="1:13" ht="31.5" x14ac:dyDescent="0.25">
      <c r="A122" s="54">
        <v>222</v>
      </c>
      <c r="B122" s="54" t="s">
        <v>864</v>
      </c>
      <c r="C122" s="55" t="s">
        <v>68</v>
      </c>
      <c r="D122" s="55" t="s">
        <v>395</v>
      </c>
      <c r="E122" s="56" t="s">
        <v>822</v>
      </c>
      <c r="F122" s="63" t="s">
        <v>823</v>
      </c>
      <c r="G122" s="57">
        <v>70800</v>
      </c>
      <c r="H122" s="57">
        <f t="shared" si="1"/>
        <v>0</v>
      </c>
      <c r="I122" s="58">
        <v>70800</v>
      </c>
      <c r="J122" s="59" t="s">
        <v>695</v>
      </c>
      <c r="K122" s="60">
        <v>2019</v>
      </c>
      <c r="L122" s="60">
        <v>2</v>
      </c>
      <c r="M122" s="60" t="s">
        <v>931</v>
      </c>
    </row>
    <row r="123" spans="1:13" ht="25.5" x14ac:dyDescent="0.25">
      <c r="A123" s="54">
        <v>222</v>
      </c>
      <c r="B123" s="54" t="s">
        <v>862</v>
      </c>
      <c r="C123" s="55" t="s">
        <v>111</v>
      </c>
      <c r="D123" s="55" t="s">
        <v>38</v>
      </c>
      <c r="E123" s="56" t="s">
        <v>227</v>
      </c>
      <c r="F123" s="63" t="s">
        <v>228</v>
      </c>
      <c r="G123" s="57">
        <v>9949.75</v>
      </c>
      <c r="H123" s="57">
        <f t="shared" si="1"/>
        <v>0</v>
      </c>
      <c r="I123" s="58">
        <v>9949.75</v>
      </c>
      <c r="J123" s="59" t="s">
        <v>707</v>
      </c>
      <c r="K123" s="60">
        <v>2019</v>
      </c>
      <c r="L123" s="60">
        <v>1</v>
      </c>
      <c r="M123" s="60" t="s">
        <v>931</v>
      </c>
    </row>
    <row r="124" spans="1:13" ht="38.25" x14ac:dyDescent="0.25">
      <c r="A124" s="54">
        <v>2141</v>
      </c>
      <c r="B124" s="54" t="s">
        <v>134</v>
      </c>
      <c r="C124" s="55" t="s">
        <v>268</v>
      </c>
      <c r="D124" s="55" t="s">
        <v>943</v>
      </c>
      <c r="E124" s="56" t="s">
        <v>609</v>
      </c>
      <c r="F124" s="63" t="s">
        <v>269</v>
      </c>
      <c r="G124" s="57">
        <v>5900</v>
      </c>
      <c r="H124" s="57">
        <f t="shared" si="1"/>
        <v>0</v>
      </c>
      <c r="I124" s="58">
        <v>5900</v>
      </c>
      <c r="J124" s="59" t="s">
        <v>706</v>
      </c>
      <c r="K124" s="69">
        <v>2019</v>
      </c>
      <c r="L124" s="69">
        <v>1</v>
      </c>
      <c r="M124" s="60" t="s">
        <v>942</v>
      </c>
    </row>
    <row r="125" spans="1:13" ht="25.5" x14ac:dyDescent="0.25">
      <c r="A125" s="54">
        <v>2146</v>
      </c>
      <c r="B125" s="54" t="s">
        <v>121</v>
      </c>
      <c r="C125" s="55" t="s">
        <v>207</v>
      </c>
      <c r="D125" s="55" t="s">
        <v>941</v>
      </c>
      <c r="E125" s="56" t="s">
        <v>208</v>
      </c>
      <c r="F125" s="63" t="s">
        <v>955</v>
      </c>
      <c r="G125" s="57">
        <v>94400</v>
      </c>
      <c r="H125" s="57">
        <f t="shared" si="1"/>
        <v>0</v>
      </c>
      <c r="I125" s="58">
        <v>94400</v>
      </c>
      <c r="J125" s="59" t="s">
        <v>705</v>
      </c>
      <c r="K125" s="60">
        <v>2019</v>
      </c>
      <c r="L125" s="60">
        <v>1</v>
      </c>
      <c r="M125" s="60" t="s">
        <v>931</v>
      </c>
    </row>
    <row r="126" spans="1:13" ht="25.5" x14ac:dyDescent="0.25">
      <c r="A126" s="54" t="s">
        <v>982</v>
      </c>
      <c r="B126" s="54" t="s">
        <v>878</v>
      </c>
      <c r="C126" s="55" t="s">
        <v>542</v>
      </c>
      <c r="D126" s="55" t="s">
        <v>38</v>
      </c>
      <c r="E126" s="56" t="s">
        <v>294</v>
      </c>
      <c r="F126" s="63" t="s">
        <v>295</v>
      </c>
      <c r="G126" s="57">
        <v>25488</v>
      </c>
      <c r="H126" s="57">
        <f t="shared" si="1"/>
        <v>0</v>
      </c>
      <c r="I126" s="58">
        <v>25488</v>
      </c>
      <c r="J126" s="59" t="s">
        <v>712</v>
      </c>
      <c r="K126" s="60">
        <v>2018</v>
      </c>
      <c r="L126" s="60">
        <v>12</v>
      </c>
      <c r="M126" s="60" t="s">
        <v>931</v>
      </c>
    </row>
    <row r="127" spans="1:13" ht="38.25" x14ac:dyDescent="0.25">
      <c r="A127" s="54">
        <v>2141</v>
      </c>
      <c r="B127" s="54" t="s">
        <v>71</v>
      </c>
      <c r="C127" s="55" t="s">
        <v>72</v>
      </c>
      <c r="D127" s="55" t="s">
        <v>957</v>
      </c>
      <c r="E127" s="56" t="s">
        <v>225</v>
      </c>
      <c r="F127" s="63" t="s">
        <v>226</v>
      </c>
      <c r="G127" s="57">
        <v>190320.41</v>
      </c>
      <c r="H127" s="57">
        <f t="shared" si="1"/>
        <v>0</v>
      </c>
      <c r="I127" s="58">
        <v>190320.41</v>
      </c>
      <c r="J127" s="59" t="s">
        <v>711</v>
      </c>
      <c r="K127" s="60">
        <v>2018</v>
      </c>
      <c r="L127" s="60">
        <v>12</v>
      </c>
      <c r="M127" s="60" t="s">
        <v>931</v>
      </c>
    </row>
    <row r="128" spans="1:13" ht="38.25" x14ac:dyDescent="0.25">
      <c r="A128" s="54" t="s">
        <v>614</v>
      </c>
      <c r="B128" s="54" t="s">
        <v>118</v>
      </c>
      <c r="C128" s="55" t="s">
        <v>285</v>
      </c>
      <c r="D128" s="55" t="s">
        <v>395</v>
      </c>
      <c r="E128" s="56" t="s">
        <v>1057</v>
      </c>
      <c r="F128" s="63" t="s">
        <v>1058</v>
      </c>
      <c r="G128" s="57">
        <f>59000*3</f>
        <v>177000</v>
      </c>
      <c r="H128" s="57">
        <f t="shared" si="1"/>
        <v>118000</v>
      </c>
      <c r="I128" s="58">
        <v>59000</v>
      </c>
      <c r="J128" s="59" t="s">
        <v>710</v>
      </c>
      <c r="K128" s="60">
        <v>2018</v>
      </c>
      <c r="L128" s="60">
        <v>12</v>
      </c>
      <c r="M128" s="60" t="s">
        <v>931</v>
      </c>
    </row>
    <row r="129" spans="1:13" ht="38.25" x14ac:dyDescent="0.25">
      <c r="A129" s="54" t="s">
        <v>844</v>
      </c>
      <c r="B129" s="54" t="s">
        <v>163</v>
      </c>
      <c r="C129" s="55" t="s">
        <v>315</v>
      </c>
      <c r="D129" s="55" t="s">
        <v>943</v>
      </c>
      <c r="E129" s="56" t="s">
        <v>316</v>
      </c>
      <c r="F129" s="63" t="s">
        <v>317</v>
      </c>
      <c r="G129" s="57">
        <v>3575010.58</v>
      </c>
      <c r="H129" s="57">
        <f t="shared" si="1"/>
        <v>715002.08000000007</v>
      </c>
      <c r="I129" s="58">
        <v>2860008.5</v>
      </c>
      <c r="J129" s="59" t="s">
        <v>709</v>
      </c>
      <c r="K129" s="60">
        <v>2018</v>
      </c>
      <c r="L129" s="60">
        <v>12</v>
      </c>
      <c r="M129" s="60" t="s">
        <v>942</v>
      </c>
    </row>
    <row r="130" spans="1:13" ht="38.25" x14ac:dyDescent="0.25">
      <c r="A130" s="54">
        <v>2141</v>
      </c>
      <c r="B130" s="54" t="s">
        <v>133</v>
      </c>
      <c r="C130" s="55" t="s">
        <v>184</v>
      </c>
      <c r="D130" s="55" t="s">
        <v>943</v>
      </c>
      <c r="E130" s="56" t="s">
        <v>185</v>
      </c>
      <c r="F130" s="63" t="s">
        <v>946</v>
      </c>
      <c r="G130" s="57">
        <v>106200</v>
      </c>
      <c r="H130" s="57">
        <f t="shared" si="1"/>
        <v>0</v>
      </c>
      <c r="I130" s="58">
        <v>106200</v>
      </c>
      <c r="J130" s="59" t="s">
        <v>708</v>
      </c>
      <c r="K130" s="60">
        <v>2018</v>
      </c>
      <c r="L130" s="60">
        <v>12</v>
      </c>
      <c r="M130" s="60" t="s">
        <v>931</v>
      </c>
    </row>
    <row r="131" spans="1:13" ht="89.25" x14ac:dyDescent="0.25">
      <c r="A131" s="54" t="s">
        <v>844</v>
      </c>
      <c r="B131" s="54" t="s">
        <v>76</v>
      </c>
      <c r="C131" s="55" t="s">
        <v>301</v>
      </c>
      <c r="D131" s="55" t="s">
        <v>943</v>
      </c>
      <c r="E131" s="56" t="s">
        <v>185</v>
      </c>
      <c r="F131" s="63" t="s">
        <v>1059</v>
      </c>
      <c r="G131" s="57">
        <v>2774037.74</v>
      </c>
      <c r="H131" s="57">
        <f t="shared" si="1"/>
        <v>1294550.9600000002</v>
      </c>
      <c r="I131" s="58">
        <v>1479486.78</v>
      </c>
      <c r="J131" s="59" t="s">
        <v>716</v>
      </c>
      <c r="K131" s="60">
        <v>2018</v>
      </c>
      <c r="L131" s="60">
        <v>11</v>
      </c>
      <c r="M131" s="60" t="s">
        <v>942</v>
      </c>
    </row>
    <row r="132" spans="1:13" ht="51" x14ac:dyDescent="0.25">
      <c r="A132" s="54" t="s">
        <v>614</v>
      </c>
      <c r="B132" s="54" t="s">
        <v>166</v>
      </c>
      <c r="C132" s="55" t="s">
        <v>372</v>
      </c>
      <c r="D132" s="55" t="s">
        <v>395</v>
      </c>
      <c r="E132" s="56" t="s">
        <v>373</v>
      </c>
      <c r="F132" s="63" t="s">
        <v>374</v>
      </c>
      <c r="G132" s="57">
        <v>1200000</v>
      </c>
      <c r="H132" s="57">
        <f t="shared" si="1"/>
        <v>100000</v>
      </c>
      <c r="I132" s="58">
        <v>1100000</v>
      </c>
      <c r="J132" s="59" t="s">
        <v>715</v>
      </c>
      <c r="K132" s="60">
        <v>2018</v>
      </c>
      <c r="L132" s="60">
        <v>11</v>
      </c>
      <c r="M132" s="60" t="s">
        <v>931</v>
      </c>
    </row>
    <row r="133" spans="1:13" ht="31.5" x14ac:dyDescent="0.25">
      <c r="A133" s="54" t="s">
        <v>844</v>
      </c>
      <c r="B133" s="54" t="s">
        <v>74</v>
      </c>
      <c r="C133" s="55" t="s">
        <v>313</v>
      </c>
      <c r="D133" s="55" t="s">
        <v>38</v>
      </c>
      <c r="E133" s="56" t="s">
        <v>314</v>
      </c>
      <c r="F133" s="63" t="s">
        <v>995</v>
      </c>
      <c r="G133" s="57">
        <v>56971.37</v>
      </c>
      <c r="H133" s="57">
        <f t="shared" si="1"/>
        <v>0</v>
      </c>
      <c r="I133" s="58">
        <v>56971.37</v>
      </c>
      <c r="J133" s="59" t="s">
        <v>714</v>
      </c>
      <c r="K133" s="60">
        <v>2018</v>
      </c>
      <c r="L133" s="60">
        <v>11</v>
      </c>
      <c r="M133" s="60" t="s">
        <v>931</v>
      </c>
    </row>
    <row r="134" spans="1:13" ht="89.25" x14ac:dyDescent="0.25">
      <c r="A134" s="54" t="s">
        <v>985</v>
      </c>
      <c r="B134" s="54" t="s">
        <v>120</v>
      </c>
      <c r="C134" s="55" t="s">
        <v>319</v>
      </c>
      <c r="D134" s="55" t="s">
        <v>988</v>
      </c>
      <c r="E134" s="56" t="s">
        <v>998</v>
      </c>
      <c r="F134" s="95" t="s">
        <v>999</v>
      </c>
      <c r="G134" s="57">
        <v>501500</v>
      </c>
      <c r="H134" s="57">
        <f t="shared" si="1"/>
        <v>0</v>
      </c>
      <c r="I134" s="58">
        <v>501500</v>
      </c>
      <c r="J134" s="59" t="s">
        <v>713</v>
      </c>
      <c r="K134" s="60">
        <v>2018</v>
      </c>
      <c r="L134" s="60">
        <v>11</v>
      </c>
      <c r="M134" s="60" t="s">
        <v>942</v>
      </c>
    </row>
    <row r="135" spans="1:13" ht="63.75" x14ac:dyDescent="0.25">
      <c r="A135" s="54" t="s">
        <v>844</v>
      </c>
      <c r="B135" s="54" t="s">
        <v>152</v>
      </c>
      <c r="C135" s="55" t="s">
        <v>292</v>
      </c>
      <c r="D135" s="55" t="s">
        <v>949</v>
      </c>
      <c r="E135" s="56" t="s">
        <v>819</v>
      </c>
      <c r="F135" s="63" t="s">
        <v>293</v>
      </c>
      <c r="G135" s="57">
        <v>5998100.4800000004</v>
      </c>
      <c r="H135" s="57">
        <f t="shared" si="1"/>
        <v>4262245.75</v>
      </c>
      <c r="I135" s="58">
        <v>1735854.7300000004</v>
      </c>
      <c r="J135" s="59" t="s">
        <v>719</v>
      </c>
      <c r="K135" s="60">
        <v>2018</v>
      </c>
      <c r="L135" s="60">
        <v>10</v>
      </c>
      <c r="M135" s="60" t="s">
        <v>942</v>
      </c>
    </row>
    <row r="136" spans="1:13" ht="51" x14ac:dyDescent="0.25">
      <c r="A136" s="54">
        <v>2141</v>
      </c>
      <c r="B136" s="54" t="s">
        <v>71</v>
      </c>
      <c r="C136" s="55" t="s">
        <v>72</v>
      </c>
      <c r="D136" s="55" t="s">
        <v>957</v>
      </c>
      <c r="E136" s="56" t="s">
        <v>222</v>
      </c>
      <c r="F136" s="63" t="s">
        <v>223</v>
      </c>
      <c r="G136" s="57">
        <v>8649.5</v>
      </c>
      <c r="H136" s="57">
        <f t="shared" si="1"/>
        <v>0</v>
      </c>
      <c r="I136" s="58">
        <v>8649.5</v>
      </c>
      <c r="J136" s="59" t="s">
        <v>718</v>
      </c>
      <c r="K136" s="60">
        <v>2018</v>
      </c>
      <c r="L136" s="60">
        <v>10</v>
      </c>
      <c r="M136" s="60" t="s">
        <v>931</v>
      </c>
    </row>
    <row r="137" spans="1:13" ht="51" x14ac:dyDescent="0.25">
      <c r="A137" s="54">
        <v>2146</v>
      </c>
      <c r="B137" s="54" t="s">
        <v>157</v>
      </c>
      <c r="C137" s="55" t="s">
        <v>448</v>
      </c>
      <c r="D137" s="55" t="s">
        <v>943</v>
      </c>
      <c r="E137" s="56" t="s">
        <v>449</v>
      </c>
      <c r="F137" s="63" t="s">
        <v>1043</v>
      </c>
      <c r="G137" s="57">
        <v>3400000.08</v>
      </c>
      <c r="H137" s="57">
        <f t="shared" ref="H137:H200" si="2">+G137-I137</f>
        <v>2043571.43</v>
      </c>
      <c r="I137" s="58">
        <v>1356428.6500000001</v>
      </c>
      <c r="J137" s="59" t="s">
        <v>717</v>
      </c>
      <c r="K137" s="60">
        <v>2018</v>
      </c>
      <c r="L137" s="60">
        <v>10</v>
      </c>
      <c r="M137" s="60" t="s">
        <v>942</v>
      </c>
    </row>
    <row r="138" spans="1:13" ht="63.75" x14ac:dyDescent="0.25">
      <c r="A138" s="54" t="s">
        <v>985</v>
      </c>
      <c r="B138" s="54" t="s">
        <v>116</v>
      </c>
      <c r="C138" s="55" t="s">
        <v>305</v>
      </c>
      <c r="D138" s="55" t="s">
        <v>395</v>
      </c>
      <c r="E138" s="56" t="s">
        <v>968</v>
      </c>
      <c r="F138" s="63" t="s">
        <v>306</v>
      </c>
      <c r="G138" s="57">
        <v>85000</v>
      </c>
      <c r="H138" s="57">
        <f t="shared" si="2"/>
        <v>0</v>
      </c>
      <c r="I138" s="58">
        <v>85000</v>
      </c>
      <c r="J138" s="59" t="s">
        <v>723</v>
      </c>
      <c r="K138" s="60">
        <v>2018</v>
      </c>
      <c r="L138" s="60">
        <v>9</v>
      </c>
      <c r="M138" s="60" t="s">
        <v>931</v>
      </c>
    </row>
    <row r="139" spans="1:13" ht="38.25" x14ac:dyDescent="0.25">
      <c r="A139" s="54" t="s">
        <v>844</v>
      </c>
      <c r="B139" s="54" t="s">
        <v>76</v>
      </c>
      <c r="C139" s="55" t="s">
        <v>301</v>
      </c>
      <c r="D139" s="55" t="s">
        <v>949</v>
      </c>
      <c r="E139" s="56" t="s">
        <v>302</v>
      </c>
      <c r="F139" s="63" t="s">
        <v>990</v>
      </c>
      <c r="G139" s="57">
        <v>474521.48</v>
      </c>
      <c r="H139" s="57">
        <f t="shared" si="2"/>
        <v>237260.68</v>
      </c>
      <c r="I139" s="58">
        <v>237260.79999999999</v>
      </c>
      <c r="J139" s="59" t="s">
        <v>720</v>
      </c>
      <c r="K139" s="60">
        <v>2018</v>
      </c>
      <c r="L139" s="60">
        <v>8</v>
      </c>
      <c r="M139" s="60" t="s">
        <v>931</v>
      </c>
    </row>
    <row r="140" spans="1:13" ht="51" x14ac:dyDescent="0.25">
      <c r="A140" s="54" t="s">
        <v>614</v>
      </c>
      <c r="B140" s="54" t="s">
        <v>160</v>
      </c>
      <c r="C140" s="55" t="s">
        <v>407</v>
      </c>
      <c r="D140" s="55" t="s">
        <v>395</v>
      </c>
      <c r="E140" s="56" t="s">
        <v>408</v>
      </c>
      <c r="F140" s="63" t="s">
        <v>1060</v>
      </c>
      <c r="G140" s="57">
        <v>7080000</v>
      </c>
      <c r="H140" s="57">
        <f t="shared" si="2"/>
        <v>4720000</v>
      </c>
      <c r="I140" s="58">
        <v>2360000</v>
      </c>
      <c r="J140" s="59" t="s">
        <v>721</v>
      </c>
      <c r="K140" s="60">
        <v>2018</v>
      </c>
      <c r="L140" s="60">
        <v>6</v>
      </c>
      <c r="M140" s="60" t="s">
        <v>931</v>
      </c>
    </row>
    <row r="141" spans="1:13" ht="76.5" x14ac:dyDescent="0.25">
      <c r="A141" s="54" t="s">
        <v>985</v>
      </c>
      <c r="B141" s="54" t="s">
        <v>125</v>
      </c>
      <c r="C141" s="55" t="s">
        <v>126</v>
      </c>
      <c r="D141" s="55" t="s">
        <v>957</v>
      </c>
      <c r="E141" s="56" t="s">
        <v>308</v>
      </c>
      <c r="F141" s="63" t="s">
        <v>309</v>
      </c>
      <c r="G141" s="57">
        <v>140000</v>
      </c>
      <c r="H141" s="57">
        <f t="shared" si="2"/>
        <v>0</v>
      </c>
      <c r="I141" s="58">
        <v>140000</v>
      </c>
      <c r="J141" s="59" t="s">
        <v>722</v>
      </c>
      <c r="K141" s="60">
        <v>2018</v>
      </c>
      <c r="L141" s="60">
        <v>4</v>
      </c>
      <c r="M141" s="60" t="s">
        <v>931</v>
      </c>
    </row>
    <row r="142" spans="1:13" ht="51" x14ac:dyDescent="0.25">
      <c r="A142" s="54" t="s">
        <v>614</v>
      </c>
      <c r="B142" s="54" t="s">
        <v>132</v>
      </c>
      <c r="C142" s="55" t="s">
        <v>640</v>
      </c>
      <c r="D142" s="55" t="s">
        <v>395</v>
      </c>
      <c r="E142" s="56" t="s">
        <v>262</v>
      </c>
      <c r="F142" s="63" t="s">
        <v>1061</v>
      </c>
      <c r="G142" s="57">
        <v>500000</v>
      </c>
      <c r="H142" s="57">
        <f t="shared" si="2"/>
        <v>0</v>
      </c>
      <c r="I142" s="58">
        <v>500000</v>
      </c>
      <c r="J142" s="59" t="s">
        <v>724</v>
      </c>
      <c r="K142" s="60">
        <v>2017</v>
      </c>
      <c r="L142" s="60">
        <v>12</v>
      </c>
      <c r="M142" s="60" t="s">
        <v>931</v>
      </c>
    </row>
    <row r="143" spans="1:13" ht="63.75" x14ac:dyDescent="0.25">
      <c r="A143" s="54" t="s">
        <v>614</v>
      </c>
      <c r="B143" s="54" t="s">
        <v>434</v>
      </c>
      <c r="C143" s="55" t="s">
        <v>496</v>
      </c>
      <c r="D143" s="55" t="s">
        <v>395</v>
      </c>
      <c r="E143" s="56" t="s">
        <v>435</v>
      </c>
      <c r="F143" s="63" t="s">
        <v>1033</v>
      </c>
      <c r="G143" s="57">
        <v>1770000</v>
      </c>
      <c r="H143" s="57">
        <f t="shared" si="2"/>
        <v>1475000</v>
      </c>
      <c r="I143" s="58">
        <v>295000</v>
      </c>
      <c r="J143" s="59" t="s">
        <v>726</v>
      </c>
      <c r="K143" s="60">
        <v>2017</v>
      </c>
      <c r="L143" s="60">
        <v>8</v>
      </c>
      <c r="M143" s="60" t="s">
        <v>942</v>
      </c>
    </row>
    <row r="144" spans="1:13" ht="51" x14ac:dyDescent="0.25">
      <c r="A144" s="54">
        <v>2141</v>
      </c>
      <c r="B144" s="54" t="s">
        <v>162</v>
      </c>
      <c r="C144" s="55" t="s">
        <v>443</v>
      </c>
      <c r="D144" s="55" t="s">
        <v>943</v>
      </c>
      <c r="E144" s="56" t="s">
        <v>1062</v>
      </c>
      <c r="F144" s="63" t="s">
        <v>444</v>
      </c>
      <c r="G144" s="57">
        <v>3200000</v>
      </c>
      <c r="H144" s="57">
        <f t="shared" si="2"/>
        <v>2099032</v>
      </c>
      <c r="I144" s="58">
        <v>1100968</v>
      </c>
      <c r="J144" s="59" t="s">
        <v>725</v>
      </c>
      <c r="K144" s="60">
        <v>2017</v>
      </c>
      <c r="L144" s="60">
        <v>8</v>
      </c>
      <c r="M144" s="60" t="s">
        <v>931</v>
      </c>
    </row>
    <row r="145" spans="1:13" ht="38.25" x14ac:dyDescent="0.25">
      <c r="A145" s="54">
        <v>222</v>
      </c>
      <c r="B145" s="54" t="s">
        <v>885</v>
      </c>
      <c r="C145" s="55" t="s">
        <v>77</v>
      </c>
      <c r="D145" s="55" t="s">
        <v>943</v>
      </c>
      <c r="E145" s="56" t="s">
        <v>337</v>
      </c>
      <c r="F145" s="63" t="s">
        <v>338</v>
      </c>
      <c r="G145" s="57">
        <v>51200</v>
      </c>
      <c r="H145" s="57">
        <f t="shared" si="2"/>
        <v>0</v>
      </c>
      <c r="I145" s="58">
        <v>51200</v>
      </c>
      <c r="J145" s="59" t="s">
        <v>727</v>
      </c>
      <c r="K145" s="60">
        <v>2017</v>
      </c>
      <c r="L145" s="60">
        <v>8</v>
      </c>
      <c r="M145" s="60" t="s">
        <v>931</v>
      </c>
    </row>
    <row r="146" spans="1:13" ht="38.25" x14ac:dyDescent="0.25">
      <c r="A146" s="54" t="s">
        <v>985</v>
      </c>
      <c r="B146" s="54" t="s">
        <v>156</v>
      </c>
      <c r="C146" s="55" t="s">
        <v>310</v>
      </c>
      <c r="D146" s="55" t="s">
        <v>943</v>
      </c>
      <c r="E146" s="56" t="s">
        <v>311</v>
      </c>
      <c r="F146" s="63" t="s">
        <v>312</v>
      </c>
      <c r="G146" s="57">
        <v>1871206.64</v>
      </c>
      <c r="H146" s="57">
        <f t="shared" si="2"/>
        <v>374241.32999999984</v>
      </c>
      <c r="I146" s="58">
        <v>1496965.31</v>
      </c>
      <c r="J146" s="59" t="s">
        <v>735</v>
      </c>
      <c r="K146" s="60">
        <v>2017</v>
      </c>
      <c r="L146" s="60">
        <v>6</v>
      </c>
      <c r="M146" s="60" t="s">
        <v>931</v>
      </c>
    </row>
    <row r="147" spans="1:13" ht="38.25" x14ac:dyDescent="0.25">
      <c r="A147" s="54" t="s">
        <v>985</v>
      </c>
      <c r="B147" s="54" t="s">
        <v>123</v>
      </c>
      <c r="C147" s="55" t="s">
        <v>124</v>
      </c>
      <c r="D147" s="55" t="s">
        <v>395</v>
      </c>
      <c r="E147" s="56" t="s">
        <v>297</v>
      </c>
      <c r="F147" s="63" t="s">
        <v>986</v>
      </c>
      <c r="G147" s="57">
        <v>35400</v>
      </c>
      <c r="H147" s="57">
        <f t="shared" si="2"/>
        <v>0</v>
      </c>
      <c r="I147" s="58">
        <v>35400</v>
      </c>
      <c r="J147" s="59" t="s">
        <v>728</v>
      </c>
      <c r="K147" s="60">
        <v>2017</v>
      </c>
      <c r="L147" s="60">
        <v>4</v>
      </c>
      <c r="M147" s="60" t="s">
        <v>931</v>
      </c>
    </row>
    <row r="148" spans="1:13" ht="38.25" x14ac:dyDescent="0.25">
      <c r="A148" s="54">
        <v>222</v>
      </c>
      <c r="B148" s="54" t="s">
        <v>865</v>
      </c>
      <c r="C148" s="55" t="s">
        <v>234</v>
      </c>
      <c r="D148" s="55" t="s">
        <v>957</v>
      </c>
      <c r="E148" s="56" t="s">
        <v>235</v>
      </c>
      <c r="F148" s="63" t="s">
        <v>236</v>
      </c>
      <c r="G148" s="57">
        <v>29169.22</v>
      </c>
      <c r="H148" s="57">
        <f t="shared" si="2"/>
        <v>0</v>
      </c>
      <c r="I148" s="58">
        <v>29169.22</v>
      </c>
      <c r="J148" s="59" t="s">
        <v>732</v>
      </c>
      <c r="K148" s="60">
        <v>2016</v>
      </c>
      <c r="L148" s="60">
        <v>12</v>
      </c>
      <c r="M148" s="60" t="s">
        <v>931</v>
      </c>
    </row>
    <row r="149" spans="1:13" ht="38.25" x14ac:dyDescent="0.25">
      <c r="A149" s="54" t="s">
        <v>982</v>
      </c>
      <c r="B149" s="54" t="s">
        <v>909</v>
      </c>
      <c r="C149" s="55" t="s">
        <v>439</v>
      </c>
      <c r="D149" s="55" t="s">
        <v>395</v>
      </c>
      <c r="E149" s="56" t="s">
        <v>440</v>
      </c>
      <c r="F149" s="63" t="s">
        <v>441</v>
      </c>
      <c r="G149" s="57">
        <v>84693.5</v>
      </c>
      <c r="H149" s="57">
        <f t="shared" si="2"/>
        <v>0</v>
      </c>
      <c r="I149" s="58">
        <v>84693.5</v>
      </c>
      <c r="J149" s="59" t="s">
        <v>729</v>
      </c>
      <c r="K149" s="60">
        <v>2016</v>
      </c>
      <c r="L149" s="60">
        <v>12</v>
      </c>
      <c r="M149" s="60" t="s">
        <v>931</v>
      </c>
    </row>
    <row r="150" spans="1:13" ht="25.5" x14ac:dyDescent="0.25">
      <c r="A150" s="54">
        <v>2142</v>
      </c>
      <c r="B150" s="54" t="s">
        <v>136</v>
      </c>
      <c r="C150" s="55" t="s">
        <v>344</v>
      </c>
      <c r="D150" s="55" t="s">
        <v>941</v>
      </c>
      <c r="E150" s="56" t="s">
        <v>730</v>
      </c>
      <c r="F150" s="63" t="s">
        <v>177</v>
      </c>
      <c r="G150" s="57">
        <v>34919.24</v>
      </c>
      <c r="H150" s="57">
        <f t="shared" si="2"/>
        <v>0</v>
      </c>
      <c r="I150" s="58">
        <v>34919.24</v>
      </c>
      <c r="J150" s="59" t="s">
        <v>731</v>
      </c>
      <c r="K150" s="60">
        <v>2016</v>
      </c>
      <c r="L150" s="60">
        <v>12</v>
      </c>
      <c r="M150" s="60" t="s">
        <v>942</v>
      </c>
    </row>
    <row r="151" spans="1:13" ht="25.5" x14ac:dyDescent="0.25">
      <c r="A151" s="54">
        <v>2142</v>
      </c>
      <c r="B151" s="54" t="s">
        <v>142</v>
      </c>
      <c r="C151" s="55" t="s">
        <v>345</v>
      </c>
      <c r="D151" s="55" t="s">
        <v>941</v>
      </c>
      <c r="E151" s="56" t="s">
        <v>730</v>
      </c>
      <c r="F151" s="63" t="s">
        <v>177</v>
      </c>
      <c r="G151" s="57">
        <v>204000</v>
      </c>
      <c r="H151" s="57">
        <f t="shared" si="2"/>
        <v>0</v>
      </c>
      <c r="I151" s="58">
        <v>204000</v>
      </c>
      <c r="J151" s="59" t="s">
        <v>731</v>
      </c>
      <c r="K151" s="60">
        <v>2016</v>
      </c>
      <c r="L151" s="60">
        <v>12</v>
      </c>
      <c r="M151" s="60" t="s">
        <v>931</v>
      </c>
    </row>
    <row r="152" spans="1:13" ht="25.5" x14ac:dyDescent="0.25">
      <c r="A152" s="54">
        <v>2141</v>
      </c>
      <c r="B152" s="54" t="s">
        <v>128</v>
      </c>
      <c r="C152" s="55" t="s">
        <v>350</v>
      </c>
      <c r="D152" s="55" t="s">
        <v>941</v>
      </c>
      <c r="E152" s="56" t="s">
        <v>730</v>
      </c>
      <c r="F152" s="63" t="s">
        <v>177</v>
      </c>
      <c r="G152" s="57">
        <v>98000</v>
      </c>
      <c r="H152" s="57">
        <f t="shared" si="2"/>
        <v>0</v>
      </c>
      <c r="I152" s="58">
        <v>98000</v>
      </c>
      <c r="J152" s="59" t="s">
        <v>731</v>
      </c>
      <c r="K152" s="60">
        <v>2016</v>
      </c>
      <c r="L152" s="60">
        <v>12</v>
      </c>
      <c r="M152" s="60" t="s">
        <v>931</v>
      </c>
    </row>
    <row r="153" spans="1:13" ht="25.5" x14ac:dyDescent="0.25">
      <c r="A153" s="54">
        <v>2142</v>
      </c>
      <c r="B153" s="54" t="s">
        <v>86</v>
      </c>
      <c r="C153" s="55" t="s">
        <v>87</v>
      </c>
      <c r="D153" s="55" t="s">
        <v>941</v>
      </c>
      <c r="E153" s="56" t="s">
        <v>730</v>
      </c>
      <c r="F153" s="63" t="s">
        <v>177</v>
      </c>
      <c r="G153" s="57">
        <v>53844.02</v>
      </c>
      <c r="H153" s="57">
        <f t="shared" si="2"/>
        <v>0</v>
      </c>
      <c r="I153" s="58">
        <v>53844.02</v>
      </c>
      <c r="J153" s="59" t="s">
        <v>731</v>
      </c>
      <c r="K153" s="60">
        <v>2016</v>
      </c>
      <c r="L153" s="60">
        <v>12</v>
      </c>
      <c r="M153" s="60" t="s">
        <v>931</v>
      </c>
    </row>
    <row r="154" spans="1:13" ht="25.5" x14ac:dyDescent="0.25">
      <c r="A154" s="54">
        <v>2142</v>
      </c>
      <c r="B154" s="54" t="s">
        <v>88</v>
      </c>
      <c r="C154" s="55" t="s">
        <v>379</v>
      </c>
      <c r="D154" s="55" t="s">
        <v>941</v>
      </c>
      <c r="E154" s="56" t="s">
        <v>730</v>
      </c>
      <c r="F154" s="63" t="s">
        <v>177</v>
      </c>
      <c r="G154" s="57">
        <v>22437.18</v>
      </c>
      <c r="H154" s="57">
        <f t="shared" si="2"/>
        <v>0</v>
      </c>
      <c r="I154" s="58">
        <v>22437.18</v>
      </c>
      <c r="J154" s="59" t="s">
        <v>731</v>
      </c>
      <c r="K154" s="60">
        <v>2016</v>
      </c>
      <c r="L154" s="60">
        <v>12</v>
      </c>
      <c r="M154" s="60" t="s">
        <v>931</v>
      </c>
    </row>
    <row r="155" spans="1:13" ht="25.5" x14ac:dyDescent="0.25">
      <c r="A155" s="54">
        <v>2142</v>
      </c>
      <c r="B155" s="54" t="s">
        <v>89</v>
      </c>
      <c r="C155" s="55" t="s">
        <v>90</v>
      </c>
      <c r="D155" s="55" t="s">
        <v>941</v>
      </c>
      <c r="E155" s="56" t="s">
        <v>730</v>
      </c>
      <c r="F155" s="63" t="s">
        <v>177</v>
      </c>
      <c r="G155" s="57">
        <v>43458.7</v>
      </c>
      <c r="H155" s="57">
        <f t="shared" si="2"/>
        <v>0</v>
      </c>
      <c r="I155" s="58">
        <v>43458.7</v>
      </c>
      <c r="J155" s="59" t="s">
        <v>731</v>
      </c>
      <c r="K155" s="60">
        <v>2016</v>
      </c>
      <c r="L155" s="60">
        <v>12</v>
      </c>
      <c r="M155" s="60" t="s">
        <v>942</v>
      </c>
    </row>
    <row r="156" spans="1:13" ht="25.5" x14ac:dyDescent="0.25">
      <c r="A156" s="54">
        <v>2142</v>
      </c>
      <c r="B156" s="54" t="s">
        <v>91</v>
      </c>
      <c r="C156" s="55" t="s">
        <v>388</v>
      </c>
      <c r="D156" s="55" t="s">
        <v>941</v>
      </c>
      <c r="E156" s="56" t="s">
        <v>730</v>
      </c>
      <c r="F156" s="63" t="s">
        <v>177</v>
      </c>
      <c r="G156" s="57">
        <v>183075.75</v>
      </c>
      <c r="H156" s="57">
        <f t="shared" si="2"/>
        <v>0</v>
      </c>
      <c r="I156" s="58">
        <v>183075.75</v>
      </c>
      <c r="J156" s="59" t="s">
        <v>731</v>
      </c>
      <c r="K156" s="60">
        <v>2016</v>
      </c>
      <c r="L156" s="60">
        <v>12</v>
      </c>
      <c r="M156" s="60" t="s">
        <v>931</v>
      </c>
    </row>
    <row r="157" spans="1:13" ht="25.5" x14ac:dyDescent="0.25">
      <c r="A157" s="54">
        <v>2142</v>
      </c>
      <c r="B157" s="96" t="s">
        <v>92</v>
      </c>
      <c r="C157" s="55" t="s">
        <v>93</v>
      </c>
      <c r="D157" s="55" t="s">
        <v>941</v>
      </c>
      <c r="E157" s="56" t="s">
        <v>730</v>
      </c>
      <c r="F157" s="63" t="s">
        <v>177</v>
      </c>
      <c r="G157" s="57">
        <v>14408.7</v>
      </c>
      <c r="H157" s="57">
        <f t="shared" si="2"/>
        <v>0</v>
      </c>
      <c r="I157" s="58">
        <v>14408.7</v>
      </c>
      <c r="J157" s="59" t="s">
        <v>731</v>
      </c>
      <c r="K157" s="60">
        <v>2016</v>
      </c>
      <c r="L157" s="60">
        <v>12</v>
      </c>
      <c r="M157" s="60" t="s">
        <v>931</v>
      </c>
    </row>
    <row r="158" spans="1:13" ht="25.5" x14ac:dyDescent="0.25">
      <c r="A158" s="54" t="s">
        <v>639</v>
      </c>
      <c r="B158" s="54" t="s">
        <v>141</v>
      </c>
      <c r="C158" s="55" t="s">
        <v>417</v>
      </c>
      <c r="D158" s="55" t="s">
        <v>941</v>
      </c>
      <c r="E158" s="56" t="s">
        <v>730</v>
      </c>
      <c r="F158" s="63" t="s">
        <v>177</v>
      </c>
      <c r="G158" s="57">
        <v>27688.05</v>
      </c>
      <c r="H158" s="57">
        <f t="shared" si="2"/>
        <v>0</v>
      </c>
      <c r="I158" s="58">
        <v>27688.05</v>
      </c>
      <c r="J158" s="59" t="s">
        <v>731</v>
      </c>
      <c r="K158" s="60">
        <v>2016</v>
      </c>
      <c r="L158" s="60">
        <v>12</v>
      </c>
      <c r="M158" s="60" t="s">
        <v>942</v>
      </c>
    </row>
    <row r="159" spans="1:13" ht="25.5" x14ac:dyDescent="0.25">
      <c r="A159" s="54" t="s">
        <v>639</v>
      </c>
      <c r="B159" s="54" t="s">
        <v>140</v>
      </c>
      <c r="C159" s="55" t="s">
        <v>420</v>
      </c>
      <c r="D159" s="55" t="s">
        <v>941</v>
      </c>
      <c r="E159" s="56" t="s">
        <v>730</v>
      </c>
      <c r="F159" s="63" t="s">
        <v>177</v>
      </c>
      <c r="G159" s="57">
        <v>5076.1400000000003</v>
      </c>
      <c r="H159" s="57">
        <f t="shared" si="2"/>
        <v>0</v>
      </c>
      <c r="I159" s="58">
        <v>5076.1400000000003</v>
      </c>
      <c r="J159" s="59" t="s">
        <v>731</v>
      </c>
      <c r="K159" s="60">
        <v>2016</v>
      </c>
      <c r="L159" s="60">
        <v>12</v>
      </c>
      <c r="M159" s="60" t="s">
        <v>931</v>
      </c>
    </row>
    <row r="160" spans="1:13" ht="25.5" x14ac:dyDescent="0.25">
      <c r="A160" s="54" t="s">
        <v>639</v>
      </c>
      <c r="B160" s="54" t="s">
        <v>110</v>
      </c>
      <c r="C160" s="55" t="s">
        <v>495</v>
      </c>
      <c r="D160" s="55" t="s">
        <v>941</v>
      </c>
      <c r="E160" s="56" t="s">
        <v>730</v>
      </c>
      <c r="F160" s="63" t="s">
        <v>177</v>
      </c>
      <c r="G160" s="57">
        <v>41532.07</v>
      </c>
      <c r="H160" s="57">
        <f t="shared" si="2"/>
        <v>0</v>
      </c>
      <c r="I160" s="58">
        <v>41532.07</v>
      </c>
      <c r="J160" s="59" t="s">
        <v>731</v>
      </c>
      <c r="K160" s="60">
        <v>2016</v>
      </c>
      <c r="L160" s="60">
        <v>12</v>
      </c>
      <c r="M160" s="60" t="s">
        <v>931</v>
      </c>
    </row>
    <row r="161" spans="1:13" ht="25.5" x14ac:dyDescent="0.25">
      <c r="A161" s="54">
        <v>2142</v>
      </c>
      <c r="B161" s="96" t="s">
        <v>94</v>
      </c>
      <c r="C161" s="55" t="s">
        <v>95</v>
      </c>
      <c r="D161" s="55" t="s">
        <v>941</v>
      </c>
      <c r="E161" s="56" t="s">
        <v>730</v>
      </c>
      <c r="F161" s="63" t="s">
        <v>177</v>
      </c>
      <c r="G161" s="57">
        <v>33844.019999999997</v>
      </c>
      <c r="H161" s="57">
        <f t="shared" si="2"/>
        <v>0</v>
      </c>
      <c r="I161" s="58">
        <v>33844.019999999997</v>
      </c>
      <c r="J161" s="59" t="s">
        <v>731</v>
      </c>
      <c r="K161" s="60">
        <v>2016</v>
      </c>
      <c r="L161" s="60">
        <v>12</v>
      </c>
      <c r="M161" s="60" t="s">
        <v>931</v>
      </c>
    </row>
    <row r="162" spans="1:13" ht="25.5" x14ac:dyDescent="0.25">
      <c r="A162" s="54" t="s">
        <v>639</v>
      </c>
      <c r="B162" s="54" t="s">
        <v>96</v>
      </c>
      <c r="C162" s="55" t="s">
        <v>97</v>
      </c>
      <c r="D162" s="55" t="s">
        <v>395</v>
      </c>
      <c r="E162" s="56" t="s">
        <v>730</v>
      </c>
      <c r="F162" s="63" t="s">
        <v>177</v>
      </c>
      <c r="G162" s="57">
        <v>20766.04</v>
      </c>
      <c r="H162" s="57">
        <f t="shared" si="2"/>
        <v>0</v>
      </c>
      <c r="I162" s="58">
        <v>20766.04</v>
      </c>
      <c r="J162" s="59" t="s">
        <v>731</v>
      </c>
      <c r="K162" s="60">
        <v>2016</v>
      </c>
      <c r="L162" s="60">
        <v>12</v>
      </c>
      <c r="M162" s="60" t="s">
        <v>931</v>
      </c>
    </row>
    <row r="163" spans="1:13" ht="25.5" x14ac:dyDescent="0.25">
      <c r="A163" s="54" t="s">
        <v>639</v>
      </c>
      <c r="B163" s="54" t="s">
        <v>98</v>
      </c>
      <c r="C163" s="55" t="s">
        <v>99</v>
      </c>
      <c r="D163" s="55" t="s">
        <v>395</v>
      </c>
      <c r="E163" s="56" t="s">
        <v>730</v>
      </c>
      <c r="F163" s="63" t="s">
        <v>177</v>
      </c>
      <c r="G163" s="57">
        <v>25383.02</v>
      </c>
      <c r="H163" s="57">
        <f t="shared" si="2"/>
        <v>0</v>
      </c>
      <c r="I163" s="58">
        <v>25383.02</v>
      </c>
      <c r="J163" s="59" t="s">
        <v>731</v>
      </c>
      <c r="K163" s="60">
        <v>2016</v>
      </c>
      <c r="L163" s="60">
        <v>12</v>
      </c>
      <c r="M163" s="60" t="s">
        <v>931</v>
      </c>
    </row>
    <row r="164" spans="1:13" ht="25.5" x14ac:dyDescent="0.25">
      <c r="A164" s="54">
        <v>2142</v>
      </c>
      <c r="B164" s="54" t="s">
        <v>100</v>
      </c>
      <c r="C164" s="55" t="s">
        <v>454</v>
      </c>
      <c r="D164" s="55" t="s">
        <v>941</v>
      </c>
      <c r="E164" s="56" t="s">
        <v>730</v>
      </c>
      <c r="F164" s="63" t="s">
        <v>177</v>
      </c>
      <c r="G164" s="57">
        <v>3542.34</v>
      </c>
      <c r="H164" s="57">
        <f t="shared" si="2"/>
        <v>0</v>
      </c>
      <c r="I164" s="58">
        <v>3542.34</v>
      </c>
      <c r="J164" s="59" t="s">
        <v>731</v>
      </c>
      <c r="K164" s="60">
        <v>2016</v>
      </c>
      <c r="L164" s="60">
        <v>12</v>
      </c>
      <c r="M164" s="60" t="s">
        <v>931</v>
      </c>
    </row>
    <row r="165" spans="1:13" ht="25.5" x14ac:dyDescent="0.25">
      <c r="A165" s="54">
        <v>2142</v>
      </c>
      <c r="B165" s="54" t="s">
        <v>101</v>
      </c>
      <c r="C165" s="55" t="s">
        <v>460</v>
      </c>
      <c r="D165" s="55" t="s">
        <v>941</v>
      </c>
      <c r="E165" s="56" t="s">
        <v>730</v>
      </c>
      <c r="F165" s="63" t="s">
        <v>177</v>
      </c>
      <c r="G165" s="57">
        <v>4153.21</v>
      </c>
      <c r="H165" s="57">
        <f t="shared" si="2"/>
        <v>0</v>
      </c>
      <c r="I165" s="58">
        <v>4153.21</v>
      </c>
      <c r="J165" s="59" t="s">
        <v>731</v>
      </c>
      <c r="K165" s="60">
        <v>2016</v>
      </c>
      <c r="L165" s="60">
        <v>12</v>
      </c>
      <c r="M165" s="60" t="s">
        <v>931</v>
      </c>
    </row>
    <row r="166" spans="1:13" ht="25.5" x14ac:dyDescent="0.25">
      <c r="A166" s="54">
        <v>2142</v>
      </c>
      <c r="B166" s="54" t="s">
        <v>138</v>
      </c>
      <c r="C166" s="55" t="s">
        <v>468</v>
      </c>
      <c r="D166" s="55" t="s">
        <v>941</v>
      </c>
      <c r="E166" s="56" t="s">
        <v>730</v>
      </c>
      <c r="F166" s="63" t="s">
        <v>177</v>
      </c>
      <c r="G166" s="57">
        <v>22177.35</v>
      </c>
      <c r="H166" s="57">
        <f t="shared" si="2"/>
        <v>0</v>
      </c>
      <c r="I166" s="58">
        <v>22177.35</v>
      </c>
      <c r="J166" s="59" t="s">
        <v>731</v>
      </c>
      <c r="K166" s="60">
        <v>2016</v>
      </c>
      <c r="L166" s="60">
        <v>12</v>
      </c>
      <c r="M166" s="60" t="s">
        <v>931</v>
      </c>
    </row>
    <row r="167" spans="1:13" ht="25.5" x14ac:dyDescent="0.25">
      <c r="A167" s="54">
        <v>2142</v>
      </c>
      <c r="B167" s="54" t="s">
        <v>102</v>
      </c>
      <c r="C167" s="55" t="s">
        <v>103</v>
      </c>
      <c r="D167" s="55" t="s">
        <v>941</v>
      </c>
      <c r="E167" s="56" t="s">
        <v>730</v>
      </c>
      <c r="F167" s="63" t="s">
        <v>177</v>
      </c>
      <c r="G167" s="57">
        <v>883.77</v>
      </c>
      <c r="H167" s="57">
        <f t="shared" si="2"/>
        <v>0</v>
      </c>
      <c r="I167" s="58">
        <v>883.77</v>
      </c>
      <c r="J167" s="59" t="s">
        <v>731</v>
      </c>
      <c r="K167" s="60">
        <v>2016</v>
      </c>
      <c r="L167" s="60">
        <v>12</v>
      </c>
      <c r="M167" s="60" t="s">
        <v>931</v>
      </c>
    </row>
    <row r="168" spans="1:13" ht="25.5" x14ac:dyDescent="0.25">
      <c r="A168" s="54">
        <v>2142</v>
      </c>
      <c r="B168" s="54" t="s">
        <v>85</v>
      </c>
      <c r="C168" s="55" t="s">
        <v>336</v>
      </c>
      <c r="D168" s="55" t="s">
        <v>941</v>
      </c>
      <c r="E168" s="56" t="s">
        <v>730</v>
      </c>
      <c r="F168" s="63" t="s">
        <v>177</v>
      </c>
      <c r="G168" s="57">
        <v>2823.61</v>
      </c>
      <c r="H168" s="57">
        <f t="shared" si="2"/>
        <v>0</v>
      </c>
      <c r="I168" s="58">
        <v>2823.61</v>
      </c>
      <c r="J168" s="59" t="s">
        <v>731</v>
      </c>
      <c r="K168" s="60">
        <v>2016</v>
      </c>
      <c r="L168" s="60">
        <v>12</v>
      </c>
      <c r="M168" s="60" t="s">
        <v>931</v>
      </c>
    </row>
    <row r="169" spans="1:13" ht="25.5" x14ac:dyDescent="0.25">
      <c r="A169" s="54">
        <v>2142</v>
      </c>
      <c r="B169" s="54" t="s">
        <v>81</v>
      </c>
      <c r="C169" s="55" t="s">
        <v>82</v>
      </c>
      <c r="D169" s="55" t="s">
        <v>941</v>
      </c>
      <c r="E169" s="56" t="s">
        <v>730</v>
      </c>
      <c r="F169" s="63" t="s">
        <v>177</v>
      </c>
      <c r="G169" s="57">
        <v>37614.21</v>
      </c>
      <c r="H169" s="57">
        <f t="shared" si="2"/>
        <v>0</v>
      </c>
      <c r="I169" s="58">
        <v>37614.21</v>
      </c>
      <c r="J169" s="59" t="s">
        <v>731</v>
      </c>
      <c r="K169" s="60">
        <v>2016</v>
      </c>
      <c r="L169" s="60">
        <v>12</v>
      </c>
      <c r="M169" s="60" t="s">
        <v>931</v>
      </c>
    </row>
    <row r="170" spans="1:13" ht="25.5" x14ac:dyDescent="0.25">
      <c r="A170" s="54">
        <v>2142</v>
      </c>
      <c r="B170" s="54" t="s">
        <v>83</v>
      </c>
      <c r="C170" s="55" t="s">
        <v>206</v>
      </c>
      <c r="D170" s="55" t="s">
        <v>941</v>
      </c>
      <c r="E170" s="56" t="s">
        <v>730</v>
      </c>
      <c r="F170" s="63" t="s">
        <v>177</v>
      </c>
      <c r="G170" s="57">
        <v>9632.17</v>
      </c>
      <c r="H170" s="57">
        <f t="shared" si="2"/>
        <v>0</v>
      </c>
      <c r="I170" s="58">
        <v>9632.17</v>
      </c>
      <c r="J170" s="59" t="s">
        <v>731</v>
      </c>
      <c r="K170" s="60">
        <v>2016</v>
      </c>
      <c r="L170" s="60">
        <v>12</v>
      </c>
      <c r="M170" s="60" t="s">
        <v>931</v>
      </c>
    </row>
    <row r="171" spans="1:13" ht="25.5" x14ac:dyDescent="0.25">
      <c r="A171" s="54" t="s">
        <v>982</v>
      </c>
      <c r="B171" s="54" t="s">
        <v>872</v>
      </c>
      <c r="C171" s="55" t="s">
        <v>112</v>
      </c>
      <c r="D171" s="55" t="s">
        <v>949</v>
      </c>
      <c r="E171" s="56" t="s">
        <v>275</v>
      </c>
      <c r="F171" s="63" t="s">
        <v>276</v>
      </c>
      <c r="G171" s="57">
        <v>96760</v>
      </c>
      <c r="H171" s="57">
        <f t="shared" si="2"/>
        <v>0</v>
      </c>
      <c r="I171" s="58">
        <v>96760</v>
      </c>
      <c r="J171" s="59" t="s">
        <v>731</v>
      </c>
      <c r="K171" s="60">
        <v>2016</v>
      </c>
      <c r="L171" s="60">
        <v>12</v>
      </c>
      <c r="M171" s="60" t="s">
        <v>931</v>
      </c>
    </row>
    <row r="172" spans="1:13" ht="25.5" x14ac:dyDescent="0.25">
      <c r="A172" s="54" t="s">
        <v>639</v>
      </c>
      <c r="B172" s="54" t="s">
        <v>143</v>
      </c>
      <c r="C172" s="55" t="s">
        <v>296</v>
      </c>
      <c r="D172" s="55" t="s">
        <v>941</v>
      </c>
      <c r="E172" s="56" t="s">
        <v>730</v>
      </c>
      <c r="F172" s="63" t="s">
        <v>177</v>
      </c>
      <c r="G172" s="57">
        <v>8265.4599999999991</v>
      </c>
      <c r="H172" s="57">
        <f t="shared" si="2"/>
        <v>0</v>
      </c>
      <c r="I172" s="58">
        <v>8265.4599999999991</v>
      </c>
      <c r="J172" s="59" t="s">
        <v>731</v>
      </c>
      <c r="K172" s="60">
        <v>2016</v>
      </c>
      <c r="L172" s="60">
        <v>12</v>
      </c>
      <c r="M172" s="60" t="s">
        <v>931</v>
      </c>
    </row>
    <row r="173" spans="1:13" ht="25.5" x14ac:dyDescent="0.25">
      <c r="A173" s="54" t="s">
        <v>639</v>
      </c>
      <c r="B173" s="54" t="s">
        <v>84</v>
      </c>
      <c r="C173" s="55" t="s">
        <v>298</v>
      </c>
      <c r="D173" s="55" t="s">
        <v>941</v>
      </c>
      <c r="E173" s="56" t="s">
        <v>730</v>
      </c>
      <c r="F173" s="63" t="s">
        <v>177</v>
      </c>
      <c r="G173" s="57">
        <v>26303.65</v>
      </c>
      <c r="H173" s="57">
        <f t="shared" si="2"/>
        <v>0</v>
      </c>
      <c r="I173" s="58">
        <v>26303.65</v>
      </c>
      <c r="J173" s="59" t="s">
        <v>731</v>
      </c>
      <c r="K173" s="60">
        <v>2016</v>
      </c>
      <c r="L173" s="60">
        <v>12</v>
      </c>
      <c r="M173" s="60" t="s">
        <v>931</v>
      </c>
    </row>
    <row r="174" spans="1:13" ht="25.5" x14ac:dyDescent="0.25">
      <c r="A174" s="54" t="s">
        <v>639</v>
      </c>
      <c r="B174" s="54" t="s">
        <v>139</v>
      </c>
      <c r="C174" s="55" t="s">
        <v>299</v>
      </c>
      <c r="D174" s="55" t="s">
        <v>941</v>
      </c>
      <c r="E174" s="56" t="s">
        <v>730</v>
      </c>
      <c r="F174" s="63" t="s">
        <v>177</v>
      </c>
      <c r="G174" s="57">
        <v>2558.75</v>
      </c>
      <c r="H174" s="57">
        <f t="shared" si="2"/>
        <v>0</v>
      </c>
      <c r="I174" s="58">
        <v>2558.75</v>
      </c>
      <c r="J174" s="59" t="s">
        <v>731</v>
      </c>
      <c r="K174" s="60">
        <v>2016</v>
      </c>
      <c r="L174" s="60">
        <v>12</v>
      </c>
      <c r="M174" s="60" t="s">
        <v>931</v>
      </c>
    </row>
    <row r="175" spans="1:13" ht="25.5" x14ac:dyDescent="0.25">
      <c r="A175" s="54" t="s">
        <v>639</v>
      </c>
      <c r="B175" s="54" t="s">
        <v>144</v>
      </c>
      <c r="C175" s="55" t="s">
        <v>300</v>
      </c>
      <c r="D175" s="55" t="s">
        <v>941</v>
      </c>
      <c r="E175" s="56" t="s">
        <v>730</v>
      </c>
      <c r="F175" s="63" t="s">
        <v>177</v>
      </c>
      <c r="G175" s="57">
        <v>6645.13</v>
      </c>
      <c r="H175" s="57">
        <f t="shared" si="2"/>
        <v>0</v>
      </c>
      <c r="I175" s="58">
        <v>6645.13</v>
      </c>
      <c r="J175" s="59" t="s">
        <v>731</v>
      </c>
      <c r="K175" s="60">
        <v>2016</v>
      </c>
      <c r="L175" s="60">
        <v>12</v>
      </c>
      <c r="M175" s="60" t="s">
        <v>942</v>
      </c>
    </row>
    <row r="176" spans="1:13" ht="25.5" x14ac:dyDescent="0.25">
      <c r="A176" s="54">
        <v>2142</v>
      </c>
      <c r="B176" s="54" t="s">
        <v>137</v>
      </c>
      <c r="C176" s="55" t="s">
        <v>176</v>
      </c>
      <c r="D176" s="55" t="s">
        <v>941</v>
      </c>
      <c r="E176" s="56" t="s">
        <v>730</v>
      </c>
      <c r="F176" s="63" t="s">
        <v>177</v>
      </c>
      <c r="G176" s="57">
        <v>20766.04</v>
      </c>
      <c r="H176" s="57">
        <f t="shared" si="2"/>
        <v>0</v>
      </c>
      <c r="I176" s="58">
        <v>20766.04</v>
      </c>
      <c r="J176" s="59" t="s">
        <v>731</v>
      </c>
      <c r="K176" s="60">
        <v>2016</v>
      </c>
      <c r="L176" s="60">
        <v>12</v>
      </c>
      <c r="M176" s="60" t="s">
        <v>942</v>
      </c>
    </row>
    <row r="177" spans="1:13" ht="25.5" x14ac:dyDescent="0.25">
      <c r="A177" s="54">
        <v>2142</v>
      </c>
      <c r="B177" s="54" t="s">
        <v>106</v>
      </c>
      <c r="C177" s="55" t="s">
        <v>107</v>
      </c>
      <c r="D177" s="55" t="s">
        <v>941</v>
      </c>
      <c r="E177" s="56" t="s">
        <v>730</v>
      </c>
      <c r="F177" s="63" t="s">
        <v>177</v>
      </c>
      <c r="G177" s="57">
        <v>245.66</v>
      </c>
      <c r="H177" s="57">
        <f t="shared" si="2"/>
        <v>0</v>
      </c>
      <c r="I177" s="58">
        <v>245.66</v>
      </c>
      <c r="J177" s="59" t="s">
        <v>731</v>
      </c>
      <c r="K177" s="60">
        <v>2016</v>
      </c>
      <c r="L177" s="60">
        <v>12</v>
      </c>
      <c r="M177" s="60" t="s">
        <v>942</v>
      </c>
    </row>
    <row r="178" spans="1:13" ht="25.5" x14ac:dyDescent="0.25">
      <c r="A178" s="54">
        <v>2142</v>
      </c>
      <c r="B178" s="54" t="s">
        <v>108</v>
      </c>
      <c r="C178" s="55" t="s">
        <v>183</v>
      </c>
      <c r="D178" s="55" t="s">
        <v>941</v>
      </c>
      <c r="E178" s="56" t="s">
        <v>730</v>
      </c>
      <c r="F178" s="63" t="s">
        <v>177</v>
      </c>
      <c r="G178" s="57">
        <v>9446.24</v>
      </c>
      <c r="H178" s="57">
        <f t="shared" si="2"/>
        <v>0</v>
      </c>
      <c r="I178" s="58">
        <v>9446.24</v>
      </c>
      <c r="J178" s="59" t="s">
        <v>731</v>
      </c>
      <c r="K178" s="60">
        <v>2016</v>
      </c>
      <c r="L178" s="60">
        <v>12</v>
      </c>
      <c r="M178" s="60" t="s">
        <v>931</v>
      </c>
    </row>
    <row r="179" spans="1:13" ht="25.5" x14ac:dyDescent="0.25">
      <c r="A179" s="54">
        <v>2142</v>
      </c>
      <c r="B179" s="54" t="s">
        <v>104</v>
      </c>
      <c r="C179" s="55" t="s">
        <v>105</v>
      </c>
      <c r="D179" s="55" t="s">
        <v>941</v>
      </c>
      <c r="E179" s="56" t="s">
        <v>730</v>
      </c>
      <c r="F179" s="63" t="s">
        <v>177</v>
      </c>
      <c r="G179" s="57">
        <v>195000</v>
      </c>
      <c r="H179" s="57">
        <f t="shared" si="2"/>
        <v>0</v>
      </c>
      <c r="I179" s="58">
        <v>195000</v>
      </c>
      <c r="J179" s="59" t="s">
        <v>731</v>
      </c>
      <c r="K179" s="60">
        <v>2016</v>
      </c>
      <c r="L179" s="60">
        <v>12</v>
      </c>
      <c r="M179" s="60" t="s">
        <v>931</v>
      </c>
    </row>
    <row r="180" spans="1:13" ht="25.5" x14ac:dyDescent="0.25">
      <c r="A180" s="54">
        <v>2142</v>
      </c>
      <c r="B180" s="54" t="s">
        <v>78</v>
      </c>
      <c r="C180" s="55" t="s">
        <v>79</v>
      </c>
      <c r="D180" s="55" t="s">
        <v>941</v>
      </c>
      <c r="E180" s="56" t="s">
        <v>730</v>
      </c>
      <c r="F180" s="63" t="s">
        <v>177</v>
      </c>
      <c r="G180" s="57">
        <v>25303.66</v>
      </c>
      <c r="H180" s="57">
        <f t="shared" si="2"/>
        <v>0</v>
      </c>
      <c r="I180" s="58">
        <v>25303.66</v>
      </c>
      <c r="J180" s="59" t="s">
        <v>731</v>
      </c>
      <c r="K180" s="60">
        <v>2016</v>
      </c>
      <c r="L180" s="60">
        <v>12</v>
      </c>
      <c r="M180" s="60" t="s">
        <v>931</v>
      </c>
    </row>
    <row r="181" spans="1:13" ht="25.5" x14ac:dyDescent="0.25">
      <c r="A181" s="54">
        <v>2142</v>
      </c>
      <c r="B181" s="54" t="s">
        <v>80</v>
      </c>
      <c r="C181" s="55" t="s">
        <v>187</v>
      </c>
      <c r="D181" s="55" t="s">
        <v>941</v>
      </c>
      <c r="E181" s="56" t="s">
        <v>730</v>
      </c>
      <c r="F181" s="63" t="s">
        <v>177</v>
      </c>
      <c r="G181" s="57">
        <v>37176.68</v>
      </c>
      <c r="H181" s="57">
        <f t="shared" si="2"/>
        <v>0</v>
      </c>
      <c r="I181" s="58">
        <v>37176.68</v>
      </c>
      <c r="J181" s="59" t="s">
        <v>731</v>
      </c>
      <c r="K181" s="60">
        <v>2016</v>
      </c>
      <c r="L181" s="60">
        <v>12</v>
      </c>
      <c r="M181" s="60" t="s">
        <v>931</v>
      </c>
    </row>
    <row r="182" spans="1:13" ht="25.5" x14ac:dyDescent="0.25">
      <c r="A182" s="54">
        <v>2142</v>
      </c>
      <c r="B182" s="54" t="s">
        <v>109</v>
      </c>
      <c r="C182" s="55" t="s">
        <v>188</v>
      </c>
      <c r="D182" s="55" t="s">
        <v>941</v>
      </c>
      <c r="E182" s="56" t="s">
        <v>730</v>
      </c>
      <c r="F182" s="63" t="s">
        <v>177</v>
      </c>
      <c r="G182" s="57">
        <v>12459.62</v>
      </c>
      <c r="H182" s="57">
        <f t="shared" si="2"/>
        <v>0</v>
      </c>
      <c r="I182" s="58">
        <v>12459.62</v>
      </c>
      <c r="J182" s="59" t="s">
        <v>731</v>
      </c>
      <c r="K182" s="60">
        <v>2016</v>
      </c>
      <c r="L182" s="60">
        <v>12</v>
      </c>
      <c r="M182" s="60" t="s">
        <v>931</v>
      </c>
    </row>
    <row r="183" spans="1:13" ht="89.25" x14ac:dyDescent="0.25">
      <c r="A183" s="54" t="s">
        <v>982</v>
      </c>
      <c r="B183" s="54" t="s">
        <v>907</v>
      </c>
      <c r="C183" s="55" t="s">
        <v>429</v>
      </c>
      <c r="D183" s="55" t="s">
        <v>395</v>
      </c>
      <c r="E183" s="56" t="s">
        <v>430</v>
      </c>
      <c r="F183" s="95" t="s">
        <v>1032</v>
      </c>
      <c r="G183" s="57">
        <v>354000</v>
      </c>
      <c r="H183" s="57">
        <f t="shared" si="2"/>
        <v>0</v>
      </c>
      <c r="I183" s="58">
        <v>354000</v>
      </c>
      <c r="J183" s="59" t="s">
        <v>733</v>
      </c>
      <c r="K183" s="60">
        <v>2016</v>
      </c>
      <c r="L183" s="60">
        <v>7</v>
      </c>
      <c r="M183" s="60" t="s">
        <v>931</v>
      </c>
    </row>
    <row r="184" spans="1:13" ht="38.25" x14ac:dyDescent="0.25">
      <c r="A184" s="54" t="s">
        <v>982</v>
      </c>
      <c r="B184" s="54" t="s">
        <v>907</v>
      </c>
      <c r="C184" s="55" t="s">
        <v>429</v>
      </c>
      <c r="D184" s="55" t="s">
        <v>395</v>
      </c>
      <c r="E184" s="56" t="s">
        <v>432</v>
      </c>
      <c r="F184" s="63" t="s">
        <v>433</v>
      </c>
      <c r="G184" s="57">
        <v>59000</v>
      </c>
      <c r="H184" s="57">
        <f t="shared" si="2"/>
        <v>0</v>
      </c>
      <c r="I184" s="58">
        <v>59000</v>
      </c>
      <c r="J184" s="59" t="s">
        <v>734</v>
      </c>
      <c r="K184" s="60">
        <v>2016</v>
      </c>
      <c r="L184" s="60">
        <v>6</v>
      </c>
      <c r="M184" s="60" t="s">
        <v>942</v>
      </c>
    </row>
    <row r="185" spans="1:13" ht="38.25" x14ac:dyDescent="0.25">
      <c r="A185" s="54">
        <v>2140</v>
      </c>
      <c r="B185" s="54" t="s">
        <v>130</v>
      </c>
      <c r="C185" s="55" t="s">
        <v>446</v>
      </c>
      <c r="D185" s="55" t="s">
        <v>395</v>
      </c>
      <c r="E185" s="56" t="s">
        <v>447</v>
      </c>
      <c r="F185" s="63" t="s">
        <v>1042</v>
      </c>
      <c r="G185" s="57">
        <v>236000</v>
      </c>
      <c r="H185" s="57">
        <f t="shared" si="2"/>
        <v>0</v>
      </c>
      <c r="I185" s="58">
        <v>236000</v>
      </c>
      <c r="J185" s="59" t="s">
        <v>736</v>
      </c>
      <c r="K185" s="60">
        <v>2016</v>
      </c>
      <c r="L185" s="60">
        <v>4</v>
      </c>
      <c r="M185" s="60" t="s">
        <v>931</v>
      </c>
    </row>
    <row r="186" spans="1:13" ht="51" x14ac:dyDescent="0.25">
      <c r="A186" s="54" t="s">
        <v>982</v>
      </c>
      <c r="B186" s="54" t="s">
        <v>907</v>
      </c>
      <c r="C186" s="73" t="s">
        <v>429</v>
      </c>
      <c r="D186" s="55" t="s">
        <v>395</v>
      </c>
      <c r="E186" s="56" t="s">
        <v>1063</v>
      </c>
      <c r="F186" s="63" t="s">
        <v>431</v>
      </c>
      <c r="G186" s="57">
        <v>59000</v>
      </c>
      <c r="H186" s="57">
        <f t="shared" si="2"/>
        <v>0</v>
      </c>
      <c r="I186" s="58">
        <v>59000</v>
      </c>
      <c r="J186" s="59" t="s">
        <v>737</v>
      </c>
      <c r="K186" s="60">
        <v>2016</v>
      </c>
      <c r="L186" s="60">
        <v>4</v>
      </c>
      <c r="M186" s="60" t="s">
        <v>942</v>
      </c>
    </row>
    <row r="187" spans="1:13" ht="51" x14ac:dyDescent="0.25">
      <c r="A187" s="54" t="s">
        <v>614</v>
      </c>
      <c r="B187" s="54" t="s">
        <v>194</v>
      </c>
      <c r="C187" s="55" t="s">
        <v>195</v>
      </c>
      <c r="D187" s="55" t="s">
        <v>395</v>
      </c>
      <c r="E187" s="56" t="s">
        <v>479</v>
      </c>
      <c r="F187" s="63" t="s">
        <v>480</v>
      </c>
      <c r="G187" s="57">
        <v>100300</v>
      </c>
      <c r="H187" s="57">
        <f t="shared" si="2"/>
        <v>0</v>
      </c>
      <c r="I187" s="58">
        <v>100300</v>
      </c>
      <c r="J187" s="59" t="s">
        <v>738</v>
      </c>
      <c r="K187" s="60">
        <v>2015</v>
      </c>
      <c r="L187" s="60">
        <v>12</v>
      </c>
      <c r="M187" s="60" t="s">
        <v>942</v>
      </c>
    </row>
    <row r="188" spans="1:13" ht="38.25" x14ac:dyDescent="0.25">
      <c r="A188" s="54" t="s">
        <v>614</v>
      </c>
      <c r="B188" s="54" t="s">
        <v>194</v>
      </c>
      <c r="C188" s="55" t="s">
        <v>195</v>
      </c>
      <c r="D188" s="55" t="s">
        <v>395</v>
      </c>
      <c r="E188" s="56" t="s">
        <v>197</v>
      </c>
      <c r="F188" s="63" t="s">
        <v>198</v>
      </c>
      <c r="G188" s="57">
        <v>141600</v>
      </c>
      <c r="H188" s="57">
        <f t="shared" si="2"/>
        <v>0</v>
      </c>
      <c r="I188" s="58">
        <v>141600</v>
      </c>
      <c r="J188" s="59" t="s">
        <v>738</v>
      </c>
      <c r="K188" s="60">
        <v>2015</v>
      </c>
      <c r="L188" s="60">
        <v>12</v>
      </c>
      <c r="M188" s="60" t="s">
        <v>931</v>
      </c>
    </row>
    <row r="189" spans="1:13" ht="25.5" x14ac:dyDescent="0.25">
      <c r="A189" s="54">
        <v>222</v>
      </c>
      <c r="B189" s="54" t="s">
        <v>916</v>
      </c>
      <c r="C189" s="55" t="s">
        <v>461</v>
      </c>
      <c r="D189" s="55" t="s">
        <v>56</v>
      </c>
      <c r="E189" s="56" t="s">
        <v>462</v>
      </c>
      <c r="F189" s="63" t="s">
        <v>463</v>
      </c>
      <c r="G189" s="57">
        <v>272398.17</v>
      </c>
      <c r="H189" s="57">
        <f t="shared" si="2"/>
        <v>0</v>
      </c>
      <c r="I189" s="58">
        <v>272398.17</v>
      </c>
      <c r="J189" s="59" t="s">
        <v>739</v>
      </c>
      <c r="K189" s="60">
        <v>2015</v>
      </c>
      <c r="L189" s="60">
        <v>12</v>
      </c>
      <c r="M189" s="60" t="s">
        <v>942</v>
      </c>
    </row>
    <row r="190" spans="1:13" ht="25.5" x14ac:dyDescent="0.25">
      <c r="A190" s="54" t="s">
        <v>982</v>
      </c>
      <c r="B190" s="54" t="s">
        <v>904</v>
      </c>
      <c r="C190" s="55" t="s">
        <v>423</v>
      </c>
      <c r="D190" s="55" t="s">
        <v>56</v>
      </c>
      <c r="E190" s="56" t="s">
        <v>424</v>
      </c>
      <c r="F190" s="63" t="s">
        <v>1030</v>
      </c>
      <c r="G190" s="57">
        <v>1698641</v>
      </c>
      <c r="H190" s="57">
        <f t="shared" si="2"/>
        <v>0</v>
      </c>
      <c r="I190" s="58">
        <v>1698641</v>
      </c>
      <c r="J190" s="59" t="s">
        <v>740</v>
      </c>
      <c r="K190" s="60">
        <v>2015</v>
      </c>
      <c r="L190" s="60">
        <v>6</v>
      </c>
      <c r="M190" s="60" t="s">
        <v>931</v>
      </c>
    </row>
    <row r="191" spans="1:13" ht="38.25" x14ac:dyDescent="0.25">
      <c r="A191" s="54" t="s">
        <v>982</v>
      </c>
      <c r="B191" s="54" t="s">
        <v>903</v>
      </c>
      <c r="C191" s="55" t="s">
        <v>421</v>
      </c>
      <c r="D191" s="55" t="s">
        <v>395</v>
      </c>
      <c r="E191" s="56" t="s">
        <v>422</v>
      </c>
      <c r="F191" s="63" t="s">
        <v>1028</v>
      </c>
      <c r="G191" s="57">
        <v>29000</v>
      </c>
      <c r="H191" s="57">
        <f t="shared" si="2"/>
        <v>0</v>
      </c>
      <c r="I191" s="58">
        <v>29000</v>
      </c>
      <c r="J191" s="59" t="s">
        <v>741</v>
      </c>
      <c r="K191" s="60">
        <v>2015</v>
      </c>
      <c r="L191" s="60">
        <v>3</v>
      </c>
      <c r="M191" s="60" t="s">
        <v>931</v>
      </c>
    </row>
    <row r="192" spans="1:13" ht="38.25" x14ac:dyDescent="0.25">
      <c r="A192" s="54">
        <v>222</v>
      </c>
      <c r="B192" s="54" t="s">
        <v>861</v>
      </c>
      <c r="C192" s="55" t="s">
        <v>204</v>
      </c>
      <c r="D192" s="55" t="s">
        <v>395</v>
      </c>
      <c r="E192" s="56" t="s">
        <v>205</v>
      </c>
      <c r="F192" s="63" t="s">
        <v>954</v>
      </c>
      <c r="G192" s="57">
        <v>23600</v>
      </c>
      <c r="H192" s="57">
        <f t="shared" si="2"/>
        <v>0</v>
      </c>
      <c r="I192" s="58">
        <v>23600</v>
      </c>
      <c r="J192" s="59" t="s">
        <v>742</v>
      </c>
      <c r="K192" s="60">
        <v>2015</v>
      </c>
      <c r="L192" s="60">
        <v>2</v>
      </c>
      <c r="M192" s="60" t="s">
        <v>931</v>
      </c>
    </row>
    <row r="193" spans="1:13" ht="25.5" x14ac:dyDescent="0.25">
      <c r="A193" s="54">
        <v>222</v>
      </c>
      <c r="B193" s="54" t="s">
        <v>919</v>
      </c>
      <c r="C193" s="55" t="s">
        <v>114</v>
      </c>
      <c r="D193" s="55" t="s">
        <v>38</v>
      </c>
      <c r="E193" s="56" t="s">
        <v>469</v>
      </c>
      <c r="F193" s="63" t="s">
        <v>470</v>
      </c>
      <c r="G193" s="57">
        <v>42375</v>
      </c>
      <c r="H193" s="57">
        <f t="shared" si="2"/>
        <v>0</v>
      </c>
      <c r="I193" s="58">
        <v>42375</v>
      </c>
      <c r="J193" s="59" t="s">
        <v>743</v>
      </c>
      <c r="K193" s="69">
        <v>2015</v>
      </c>
      <c r="L193" s="69">
        <v>1</v>
      </c>
      <c r="M193" s="60" t="s">
        <v>942</v>
      </c>
    </row>
    <row r="194" spans="1:13" ht="38.25" x14ac:dyDescent="0.25">
      <c r="A194" s="54">
        <v>222</v>
      </c>
      <c r="B194" s="96" t="s">
        <v>902</v>
      </c>
      <c r="C194" s="55" t="s">
        <v>57</v>
      </c>
      <c r="D194" s="55" t="s">
        <v>395</v>
      </c>
      <c r="E194" s="56" t="s">
        <v>411</v>
      </c>
      <c r="F194" s="63" t="s">
        <v>412</v>
      </c>
      <c r="G194" s="57">
        <v>29000</v>
      </c>
      <c r="H194" s="57">
        <f t="shared" si="2"/>
        <v>0</v>
      </c>
      <c r="I194" s="58">
        <v>29000</v>
      </c>
      <c r="J194" s="59" t="s">
        <v>744</v>
      </c>
      <c r="K194" s="60">
        <v>2013</v>
      </c>
      <c r="L194" s="60">
        <v>11</v>
      </c>
      <c r="M194" s="60" t="s">
        <v>931</v>
      </c>
    </row>
    <row r="195" spans="1:13" ht="25.5" x14ac:dyDescent="0.25">
      <c r="A195" s="54">
        <v>222</v>
      </c>
      <c r="B195" s="54" t="s">
        <v>871</v>
      </c>
      <c r="C195" s="55" t="s">
        <v>270</v>
      </c>
      <c r="D195" s="55" t="s">
        <v>949</v>
      </c>
      <c r="E195" s="56" t="s">
        <v>271</v>
      </c>
      <c r="F195" s="63" t="s">
        <v>272</v>
      </c>
      <c r="G195" s="57">
        <v>12296</v>
      </c>
      <c r="H195" s="57">
        <f t="shared" si="2"/>
        <v>0</v>
      </c>
      <c r="I195" s="58">
        <v>12296</v>
      </c>
      <c r="J195" s="59" t="s">
        <v>745</v>
      </c>
      <c r="K195" s="60">
        <v>2011</v>
      </c>
      <c r="L195" s="60">
        <v>12</v>
      </c>
      <c r="M195" s="60" t="s">
        <v>931</v>
      </c>
    </row>
    <row r="196" spans="1:13" ht="25.5" x14ac:dyDescent="0.25">
      <c r="A196" s="54">
        <v>222</v>
      </c>
      <c r="B196" s="96" t="s">
        <v>887</v>
      </c>
      <c r="C196" s="55" t="s">
        <v>746</v>
      </c>
      <c r="D196" s="55" t="s">
        <v>395</v>
      </c>
      <c r="E196" s="56" t="s">
        <v>255</v>
      </c>
      <c r="F196" s="63" t="s">
        <v>1006</v>
      </c>
      <c r="G196" s="57">
        <v>40600</v>
      </c>
      <c r="H196" s="57">
        <f t="shared" si="2"/>
        <v>0</v>
      </c>
      <c r="I196" s="58">
        <v>40600</v>
      </c>
      <c r="J196" s="59" t="s">
        <v>747</v>
      </c>
      <c r="K196" s="60">
        <v>2011</v>
      </c>
      <c r="L196" s="60">
        <v>11</v>
      </c>
      <c r="M196" s="60" t="s">
        <v>931</v>
      </c>
    </row>
    <row r="197" spans="1:13" ht="25.5" x14ac:dyDescent="0.25">
      <c r="A197" s="54" t="s">
        <v>982</v>
      </c>
      <c r="B197" s="54" t="s">
        <v>905</v>
      </c>
      <c r="C197" s="55" t="s">
        <v>66</v>
      </c>
      <c r="D197" s="55" t="s">
        <v>395</v>
      </c>
      <c r="E197" s="56" t="s">
        <v>239</v>
      </c>
      <c r="F197" s="63" t="s">
        <v>425</v>
      </c>
      <c r="G197" s="57">
        <v>23200</v>
      </c>
      <c r="H197" s="57">
        <f t="shared" si="2"/>
        <v>0</v>
      </c>
      <c r="I197" s="58">
        <v>23200</v>
      </c>
      <c r="J197" s="59" t="s">
        <v>777</v>
      </c>
      <c r="K197" s="60">
        <v>2011</v>
      </c>
      <c r="L197" s="60">
        <v>8</v>
      </c>
      <c r="M197" s="60" t="s">
        <v>931</v>
      </c>
    </row>
    <row r="198" spans="1:13" ht="25.5" x14ac:dyDescent="0.25">
      <c r="A198" s="54">
        <v>222</v>
      </c>
      <c r="B198" s="54" t="s">
        <v>877</v>
      </c>
      <c r="C198" s="55" t="s">
        <v>806</v>
      </c>
      <c r="D198" s="55" t="s">
        <v>395</v>
      </c>
      <c r="E198" s="56" t="s">
        <v>248</v>
      </c>
      <c r="F198" s="63" t="s">
        <v>249</v>
      </c>
      <c r="G198" s="57">
        <v>29000</v>
      </c>
      <c r="H198" s="57">
        <f t="shared" si="2"/>
        <v>0</v>
      </c>
      <c r="I198" s="58">
        <v>29000</v>
      </c>
      <c r="J198" s="59" t="s">
        <v>750</v>
      </c>
      <c r="K198" s="60">
        <v>2011</v>
      </c>
      <c r="L198" s="60">
        <v>7</v>
      </c>
      <c r="M198" s="60" t="s">
        <v>931</v>
      </c>
    </row>
    <row r="199" spans="1:13" x14ac:dyDescent="0.25">
      <c r="A199" s="54" t="s">
        <v>982</v>
      </c>
      <c r="B199" s="54" t="s">
        <v>881</v>
      </c>
      <c r="C199" s="55" t="s">
        <v>323</v>
      </c>
      <c r="D199" s="55" t="s">
        <v>395</v>
      </c>
      <c r="E199" s="56" t="s">
        <v>324</v>
      </c>
      <c r="F199" s="63" t="s">
        <v>127</v>
      </c>
      <c r="G199" s="57">
        <v>58000</v>
      </c>
      <c r="H199" s="57">
        <f t="shared" si="2"/>
        <v>0</v>
      </c>
      <c r="I199" s="58">
        <v>58000</v>
      </c>
      <c r="J199" s="59" t="s">
        <v>749</v>
      </c>
      <c r="K199" s="60">
        <v>2011</v>
      </c>
      <c r="L199" s="60">
        <v>7</v>
      </c>
      <c r="M199" s="60" t="s">
        <v>931</v>
      </c>
    </row>
    <row r="200" spans="1:13" ht="38.25" x14ac:dyDescent="0.25">
      <c r="A200" s="54" t="s">
        <v>614</v>
      </c>
      <c r="B200" s="54" t="s">
        <v>194</v>
      </c>
      <c r="C200" s="55" t="s">
        <v>195</v>
      </c>
      <c r="D200" s="55" t="s">
        <v>395</v>
      </c>
      <c r="E200" s="56" t="s">
        <v>196</v>
      </c>
      <c r="F200" s="63" t="s">
        <v>1064</v>
      </c>
      <c r="G200" s="57">
        <v>69600</v>
      </c>
      <c r="H200" s="57">
        <f t="shared" si="2"/>
        <v>0</v>
      </c>
      <c r="I200" s="58">
        <v>69600</v>
      </c>
      <c r="J200" s="59" t="s">
        <v>748</v>
      </c>
      <c r="K200" s="60">
        <v>2011</v>
      </c>
      <c r="L200" s="60">
        <v>7</v>
      </c>
      <c r="M200" s="60" t="s">
        <v>942</v>
      </c>
    </row>
    <row r="201" spans="1:13" ht="25.5" x14ac:dyDescent="0.25">
      <c r="A201" s="54" t="s">
        <v>982</v>
      </c>
      <c r="B201" s="54" t="s">
        <v>905</v>
      </c>
      <c r="C201" s="55" t="s">
        <v>66</v>
      </c>
      <c r="D201" s="55" t="s">
        <v>395</v>
      </c>
      <c r="E201" s="56" t="s">
        <v>358</v>
      </c>
      <c r="F201" s="63" t="s">
        <v>426</v>
      </c>
      <c r="G201" s="57">
        <v>23200</v>
      </c>
      <c r="H201" s="57">
        <f t="shared" ref="H201:H259" si="3">+G201-I201</f>
        <v>0</v>
      </c>
      <c r="I201" s="58">
        <v>23200</v>
      </c>
      <c r="J201" s="59" t="s">
        <v>777</v>
      </c>
      <c r="K201" s="60">
        <v>2011</v>
      </c>
      <c r="L201" s="60">
        <v>7</v>
      </c>
      <c r="M201" s="60" t="s">
        <v>931</v>
      </c>
    </row>
    <row r="202" spans="1:13" ht="38.25" x14ac:dyDescent="0.25">
      <c r="A202" s="54" t="s">
        <v>982</v>
      </c>
      <c r="B202" s="54" t="s">
        <v>901</v>
      </c>
      <c r="C202" s="55" t="s">
        <v>404</v>
      </c>
      <c r="D202" s="55" t="s">
        <v>395</v>
      </c>
      <c r="E202" s="56" t="s">
        <v>405</v>
      </c>
      <c r="F202" s="63" t="s">
        <v>406</v>
      </c>
      <c r="G202" s="57">
        <v>23600</v>
      </c>
      <c r="H202" s="57">
        <f t="shared" si="3"/>
        <v>0</v>
      </c>
      <c r="I202" s="58">
        <v>23600</v>
      </c>
      <c r="J202" s="59" t="s">
        <v>774</v>
      </c>
      <c r="K202" s="60">
        <v>2011</v>
      </c>
      <c r="L202" s="60">
        <v>7</v>
      </c>
      <c r="M202" s="60" t="s">
        <v>931</v>
      </c>
    </row>
    <row r="203" spans="1:13" ht="25.5" x14ac:dyDescent="0.25">
      <c r="A203" s="66">
        <v>222</v>
      </c>
      <c r="B203" s="66" t="s">
        <v>879</v>
      </c>
      <c r="C203" s="55" t="s">
        <v>807</v>
      </c>
      <c r="D203" s="55" t="s">
        <v>395</v>
      </c>
      <c r="E203" s="56" t="s">
        <v>251</v>
      </c>
      <c r="F203" s="63" t="s">
        <v>252</v>
      </c>
      <c r="G203" s="57">
        <v>29000</v>
      </c>
      <c r="H203" s="57">
        <f t="shared" si="3"/>
        <v>0</v>
      </c>
      <c r="I203" s="58">
        <v>29000</v>
      </c>
      <c r="J203" s="59" t="s">
        <v>768</v>
      </c>
      <c r="K203" s="60">
        <v>2011</v>
      </c>
      <c r="L203" s="60">
        <v>7</v>
      </c>
      <c r="M203" s="60" t="s">
        <v>931</v>
      </c>
    </row>
    <row r="204" spans="1:13" ht="25.5" x14ac:dyDescent="0.25">
      <c r="A204" s="54">
        <v>222</v>
      </c>
      <c r="B204" s="54" t="s">
        <v>915</v>
      </c>
      <c r="C204" s="55" t="s">
        <v>455</v>
      </c>
      <c r="D204" s="55" t="s">
        <v>395</v>
      </c>
      <c r="E204" s="56" t="s">
        <v>456</v>
      </c>
      <c r="F204" s="63" t="s">
        <v>457</v>
      </c>
      <c r="G204" s="57">
        <v>17400</v>
      </c>
      <c r="H204" s="57">
        <f t="shared" si="3"/>
        <v>0</v>
      </c>
      <c r="I204" s="58">
        <v>17400</v>
      </c>
      <c r="J204" s="59" t="s">
        <v>751</v>
      </c>
      <c r="K204" s="60">
        <v>2011</v>
      </c>
      <c r="L204" s="60">
        <v>7</v>
      </c>
      <c r="M204" s="60" t="s">
        <v>931</v>
      </c>
    </row>
    <row r="205" spans="1:13" x14ac:dyDescent="0.25">
      <c r="A205" s="54">
        <v>222</v>
      </c>
      <c r="B205" s="54" t="s">
        <v>856</v>
      </c>
      <c r="C205" s="55" t="s">
        <v>58</v>
      </c>
      <c r="D205" s="55" t="s">
        <v>395</v>
      </c>
      <c r="E205" s="56" t="s">
        <v>178</v>
      </c>
      <c r="F205" s="63" t="s">
        <v>179</v>
      </c>
      <c r="G205" s="57">
        <v>23200</v>
      </c>
      <c r="H205" s="57">
        <f t="shared" si="3"/>
        <v>0</v>
      </c>
      <c r="I205" s="58">
        <v>23200</v>
      </c>
      <c r="J205" s="59" t="s">
        <v>758</v>
      </c>
      <c r="K205" s="60">
        <v>2011</v>
      </c>
      <c r="L205" s="60">
        <v>6</v>
      </c>
      <c r="M205" s="60" t="s">
        <v>931</v>
      </c>
    </row>
    <row r="206" spans="1:13" x14ac:dyDescent="0.25">
      <c r="A206" s="54" t="s">
        <v>982</v>
      </c>
      <c r="B206" s="54" t="s">
        <v>892</v>
      </c>
      <c r="C206" s="55" t="s">
        <v>64</v>
      </c>
      <c r="D206" s="55" t="s">
        <v>395</v>
      </c>
      <c r="E206" s="56" t="s">
        <v>369</v>
      </c>
      <c r="F206" s="63" t="s">
        <v>370</v>
      </c>
      <c r="G206" s="57">
        <v>174000</v>
      </c>
      <c r="H206" s="57">
        <f t="shared" si="3"/>
        <v>0</v>
      </c>
      <c r="I206" s="58">
        <v>174000</v>
      </c>
      <c r="J206" s="59" t="s">
        <v>757</v>
      </c>
      <c r="K206" s="60">
        <v>2011</v>
      </c>
      <c r="L206" s="60">
        <v>6</v>
      </c>
      <c r="M206" s="60" t="s">
        <v>931</v>
      </c>
    </row>
    <row r="207" spans="1:13" ht="25.5" x14ac:dyDescent="0.25">
      <c r="A207" s="54" t="s">
        <v>982</v>
      </c>
      <c r="B207" s="54" t="s">
        <v>908</v>
      </c>
      <c r="C207" s="55" t="s">
        <v>436</v>
      </c>
      <c r="D207" s="55" t="s">
        <v>395</v>
      </c>
      <c r="E207" s="56" t="s">
        <v>437</v>
      </c>
      <c r="F207" s="63" t="s">
        <v>438</v>
      </c>
      <c r="G207" s="57">
        <v>29000</v>
      </c>
      <c r="H207" s="57">
        <f t="shared" si="3"/>
        <v>0</v>
      </c>
      <c r="I207" s="58">
        <v>29000</v>
      </c>
      <c r="J207" s="59" t="s">
        <v>756</v>
      </c>
      <c r="K207" s="60">
        <v>2011</v>
      </c>
      <c r="L207" s="60">
        <v>6</v>
      </c>
      <c r="M207" s="60" t="s">
        <v>942</v>
      </c>
    </row>
    <row r="208" spans="1:13" x14ac:dyDescent="0.25">
      <c r="A208" s="54">
        <v>222</v>
      </c>
      <c r="B208" s="54" t="s">
        <v>884</v>
      </c>
      <c r="C208" s="55" t="s">
        <v>63</v>
      </c>
      <c r="D208" s="55" t="s">
        <v>395</v>
      </c>
      <c r="E208" s="56" t="s">
        <v>331</v>
      </c>
      <c r="F208" s="63" t="s">
        <v>127</v>
      </c>
      <c r="G208" s="57">
        <v>11600</v>
      </c>
      <c r="H208" s="57">
        <f t="shared" si="3"/>
        <v>0</v>
      </c>
      <c r="I208" s="58">
        <v>11600</v>
      </c>
      <c r="J208" s="59" t="s">
        <v>755</v>
      </c>
      <c r="K208" s="60">
        <v>2011</v>
      </c>
      <c r="L208" s="60">
        <v>6</v>
      </c>
      <c r="M208" s="60" t="s">
        <v>931</v>
      </c>
    </row>
    <row r="209" spans="1:13" ht="25.5" x14ac:dyDescent="0.25">
      <c r="A209" s="54" t="s">
        <v>982</v>
      </c>
      <c r="B209" s="54" t="s">
        <v>900</v>
      </c>
      <c r="C209" s="55" t="s">
        <v>397</v>
      </c>
      <c r="D209" s="55" t="s">
        <v>395</v>
      </c>
      <c r="E209" s="56" t="s">
        <v>398</v>
      </c>
      <c r="F209" s="63" t="s">
        <v>399</v>
      </c>
      <c r="G209" s="57">
        <v>34800</v>
      </c>
      <c r="H209" s="57">
        <f t="shared" si="3"/>
        <v>0</v>
      </c>
      <c r="I209" s="58">
        <v>34800</v>
      </c>
      <c r="J209" s="59" t="s">
        <v>754</v>
      </c>
      <c r="K209" s="60">
        <v>2011</v>
      </c>
      <c r="L209" s="60">
        <v>6</v>
      </c>
      <c r="M209" s="60" t="s">
        <v>931</v>
      </c>
    </row>
    <row r="210" spans="1:13" ht="25.5" x14ac:dyDescent="0.25">
      <c r="A210" s="54">
        <v>222</v>
      </c>
      <c r="B210" s="54" t="s">
        <v>860</v>
      </c>
      <c r="C210" s="55" t="s">
        <v>953</v>
      </c>
      <c r="D210" s="55" t="s">
        <v>395</v>
      </c>
      <c r="E210" s="56" t="s">
        <v>201</v>
      </c>
      <c r="F210" s="63" t="s">
        <v>202</v>
      </c>
      <c r="G210" s="57">
        <v>17400</v>
      </c>
      <c r="H210" s="57">
        <f t="shared" si="3"/>
        <v>0</v>
      </c>
      <c r="I210" s="58">
        <v>17400</v>
      </c>
      <c r="J210" s="59" t="s">
        <v>753</v>
      </c>
      <c r="K210" s="60">
        <v>2011</v>
      </c>
      <c r="L210" s="60">
        <v>6</v>
      </c>
      <c r="M210" s="60" t="s">
        <v>931</v>
      </c>
    </row>
    <row r="211" spans="1:13" ht="25.5" x14ac:dyDescent="0.25">
      <c r="A211" s="54" t="s">
        <v>982</v>
      </c>
      <c r="B211" s="54" t="s">
        <v>910</v>
      </c>
      <c r="C211" s="55" t="s">
        <v>636</v>
      </c>
      <c r="D211" s="55" t="s">
        <v>395</v>
      </c>
      <c r="E211" s="56" t="s">
        <v>258</v>
      </c>
      <c r="F211" s="63" t="s">
        <v>259</v>
      </c>
      <c r="G211" s="57">
        <v>40600</v>
      </c>
      <c r="H211" s="57">
        <f t="shared" si="3"/>
        <v>0</v>
      </c>
      <c r="I211" s="58">
        <v>40600</v>
      </c>
      <c r="J211" s="59" t="s">
        <v>637</v>
      </c>
      <c r="K211" s="60">
        <v>2011</v>
      </c>
      <c r="L211" s="60">
        <v>6</v>
      </c>
      <c r="M211" s="60" t="s">
        <v>931</v>
      </c>
    </row>
    <row r="212" spans="1:13" ht="25.5" x14ac:dyDescent="0.25">
      <c r="A212" s="66">
        <v>222</v>
      </c>
      <c r="B212" s="66" t="s">
        <v>859</v>
      </c>
      <c r="C212" s="55" t="s">
        <v>800</v>
      </c>
      <c r="D212" s="55" t="s">
        <v>395</v>
      </c>
      <c r="E212" s="56" t="s">
        <v>244</v>
      </c>
      <c r="F212" s="63" t="s">
        <v>245</v>
      </c>
      <c r="G212" s="57">
        <v>20880</v>
      </c>
      <c r="H212" s="57">
        <f t="shared" si="3"/>
        <v>0</v>
      </c>
      <c r="I212" s="58">
        <v>20880</v>
      </c>
      <c r="J212" s="59" t="s">
        <v>637</v>
      </c>
      <c r="K212" s="60">
        <v>2011</v>
      </c>
      <c r="L212" s="60">
        <v>6</v>
      </c>
      <c r="M212" s="60" t="s">
        <v>931</v>
      </c>
    </row>
    <row r="213" spans="1:13" ht="25.5" x14ac:dyDescent="0.25">
      <c r="A213" s="54">
        <v>222</v>
      </c>
      <c r="B213" s="54" t="s">
        <v>877</v>
      </c>
      <c r="C213" s="55" t="s">
        <v>806</v>
      </c>
      <c r="D213" s="55" t="s">
        <v>395</v>
      </c>
      <c r="E213" s="56" t="s">
        <v>250</v>
      </c>
      <c r="F213" s="63" t="s">
        <v>249</v>
      </c>
      <c r="G213" s="57">
        <v>29000</v>
      </c>
      <c r="H213" s="57">
        <f t="shared" si="3"/>
        <v>0</v>
      </c>
      <c r="I213" s="58">
        <v>29000</v>
      </c>
      <c r="J213" s="59" t="s">
        <v>637</v>
      </c>
      <c r="K213" s="60">
        <v>2011</v>
      </c>
      <c r="L213" s="60">
        <v>6</v>
      </c>
      <c r="M213" s="60" t="s">
        <v>931</v>
      </c>
    </row>
    <row r="214" spans="1:13" x14ac:dyDescent="0.25">
      <c r="A214" s="54" t="s">
        <v>982</v>
      </c>
      <c r="B214" s="54" t="s">
        <v>874</v>
      </c>
      <c r="C214" s="55" t="s">
        <v>280</v>
      </c>
      <c r="D214" s="55" t="s">
        <v>395</v>
      </c>
      <c r="E214" s="56" t="s">
        <v>281</v>
      </c>
      <c r="F214" s="63" t="s">
        <v>282</v>
      </c>
      <c r="G214" s="57">
        <v>78880</v>
      </c>
      <c r="H214" s="57">
        <f t="shared" si="3"/>
        <v>0</v>
      </c>
      <c r="I214" s="58">
        <v>78880</v>
      </c>
      <c r="J214" s="59" t="s">
        <v>779</v>
      </c>
      <c r="K214" s="60">
        <v>2011</v>
      </c>
      <c r="L214" s="60">
        <v>6</v>
      </c>
      <c r="M214" s="60" t="s">
        <v>931</v>
      </c>
    </row>
    <row r="215" spans="1:13" ht="25.5" x14ac:dyDescent="0.25">
      <c r="A215" s="54">
        <v>222</v>
      </c>
      <c r="B215" s="54" t="s">
        <v>867</v>
      </c>
      <c r="C215" s="55" t="s">
        <v>61</v>
      </c>
      <c r="D215" s="55" t="s">
        <v>38</v>
      </c>
      <c r="E215" s="56" t="s">
        <v>240</v>
      </c>
      <c r="F215" s="63" t="s">
        <v>970</v>
      </c>
      <c r="G215" s="57">
        <v>23200</v>
      </c>
      <c r="H215" s="57">
        <f t="shared" si="3"/>
        <v>0</v>
      </c>
      <c r="I215" s="58">
        <v>23200</v>
      </c>
      <c r="J215" s="59" t="s">
        <v>752</v>
      </c>
      <c r="K215" s="60">
        <v>2011</v>
      </c>
      <c r="L215" s="60">
        <v>6</v>
      </c>
      <c r="M215" s="60" t="s">
        <v>942</v>
      </c>
    </row>
    <row r="216" spans="1:13" x14ac:dyDescent="0.25">
      <c r="A216" s="54" t="s">
        <v>982</v>
      </c>
      <c r="B216" s="54" t="s">
        <v>876</v>
      </c>
      <c r="C216" s="55" t="s">
        <v>287</v>
      </c>
      <c r="D216" s="55" t="s">
        <v>395</v>
      </c>
      <c r="E216" s="56" t="s">
        <v>288</v>
      </c>
      <c r="F216" s="63" t="s">
        <v>289</v>
      </c>
      <c r="G216" s="57">
        <v>23200</v>
      </c>
      <c r="H216" s="57">
        <f t="shared" si="3"/>
        <v>0</v>
      </c>
      <c r="I216" s="58">
        <v>23200</v>
      </c>
      <c r="J216" s="59" t="s">
        <v>752</v>
      </c>
      <c r="K216" s="60">
        <v>2011</v>
      </c>
      <c r="L216" s="60">
        <v>6</v>
      </c>
      <c r="M216" s="60" t="s">
        <v>942</v>
      </c>
    </row>
    <row r="217" spans="1:13" ht="25.5" x14ac:dyDescent="0.25">
      <c r="A217" s="54" t="s">
        <v>982</v>
      </c>
      <c r="B217" s="54" t="s">
        <v>910</v>
      </c>
      <c r="C217" s="55" t="s">
        <v>766</v>
      </c>
      <c r="D217" s="55" t="s">
        <v>395</v>
      </c>
      <c r="E217" s="56" t="s">
        <v>246</v>
      </c>
      <c r="F217" s="63" t="s">
        <v>247</v>
      </c>
      <c r="G217" s="57">
        <v>40600</v>
      </c>
      <c r="H217" s="57">
        <f t="shared" si="3"/>
        <v>0</v>
      </c>
      <c r="I217" s="58">
        <v>40600</v>
      </c>
      <c r="J217" s="59" t="s">
        <v>767</v>
      </c>
      <c r="K217" s="60">
        <v>2011</v>
      </c>
      <c r="L217" s="60">
        <v>5</v>
      </c>
      <c r="M217" s="60" t="s">
        <v>931</v>
      </c>
    </row>
    <row r="218" spans="1:13" ht="25.5" x14ac:dyDescent="0.25">
      <c r="A218" s="54" t="s">
        <v>982</v>
      </c>
      <c r="B218" s="54" t="s">
        <v>898</v>
      </c>
      <c r="C218" s="55" t="s">
        <v>389</v>
      </c>
      <c r="D218" s="55" t="s">
        <v>395</v>
      </c>
      <c r="E218" s="56" t="s">
        <v>390</v>
      </c>
      <c r="F218" s="63" t="s">
        <v>391</v>
      </c>
      <c r="G218" s="57">
        <v>29000</v>
      </c>
      <c r="H218" s="57">
        <f t="shared" si="3"/>
        <v>0</v>
      </c>
      <c r="I218" s="58">
        <v>29000</v>
      </c>
      <c r="J218" s="59" t="s">
        <v>765</v>
      </c>
      <c r="K218" s="60">
        <v>2011</v>
      </c>
      <c r="L218" s="60">
        <v>5</v>
      </c>
      <c r="M218" s="60" t="s">
        <v>931</v>
      </c>
    </row>
    <row r="219" spans="1:13" x14ac:dyDescent="0.25">
      <c r="A219" s="54">
        <v>222</v>
      </c>
      <c r="B219" s="54" t="s">
        <v>918</v>
      </c>
      <c r="C219" s="55" t="s">
        <v>467</v>
      </c>
      <c r="D219" s="55" t="s">
        <v>395</v>
      </c>
      <c r="E219" s="56" t="s">
        <v>363</v>
      </c>
      <c r="F219" s="63" t="s">
        <v>395</v>
      </c>
      <c r="G219" s="57">
        <v>17400</v>
      </c>
      <c r="H219" s="57">
        <f t="shared" si="3"/>
        <v>0</v>
      </c>
      <c r="I219" s="58">
        <v>17400</v>
      </c>
      <c r="J219" s="59" t="s">
        <v>765</v>
      </c>
      <c r="K219" s="60">
        <v>2011</v>
      </c>
      <c r="L219" s="60">
        <v>5</v>
      </c>
      <c r="M219" s="60" t="s">
        <v>942</v>
      </c>
    </row>
    <row r="220" spans="1:13" ht="25.5" x14ac:dyDescent="0.25">
      <c r="A220" s="66">
        <v>222</v>
      </c>
      <c r="B220" s="66" t="s">
        <v>886</v>
      </c>
      <c r="C220" s="55" t="s">
        <v>763</v>
      </c>
      <c r="D220" s="55" t="s">
        <v>395</v>
      </c>
      <c r="E220" s="56" t="s">
        <v>253</v>
      </c>
      <c r="F220" s="63" t="s">
        <v>254</v>
      </c>
      <c r="G220" s="57">
        <v>40600</v>
      </c>
      <c r="H220" s="57">
        <f t="shared" si="3"/>
        <v>0</v>
      </c>
      <c r="I220" s="58">
        <v>40600</v>
      </c>
      <c r="J220" s="59" t="s">
        <v>764</v>
      </c>
      <c r="K220" s="60">
        <v>2011</v>
      </c>
      <c r="L220" s="60">
        <v>5</v>
      </c>
      <c r="M220" s="60" t="s">
        <v>931</v>
      </c>
    </row>
    <row r="221" spans="1:13" ht="25.5" x14ac:dyDescent="0.25">
      <c r="A221" s="54" t="s">
        <v>982</v>
      </c>
      <c r="B221" s="54" t="s">
        <v>900</v>
      </c>
      <c r="C221" s="55" t="s">
        <v>397</v>
      </c>
      <c r="D221" s="55" t="s">
        <v>395</v>
      </c>
      <c r="E221" s="56" t="s">
        <v>400</v>
      </c>
      <c r="F221" s="63" t="s">
        <v>401</v>
      </c>
      <c r="G221" s="57">
        <v>34800</v>
      </c>
      <c r="H221" s="57">
        <f t="shared" si="3"/>
        <v>0</v>
      </c>
      <c r="I221" s="58">
        <v>34800</v>
      </c>
      <c r="J221" s="59" t="s">
        <v>764</v>
      </c>
      <c r="K221" s="60">
        <v>2011</v>
      </c>
      <c r="L221" s="60">
        <v>5</v>
      </c>
      <c r="M221" s="60" t="s">
        <v>931</v>
      </c>
    </row>
    <row r="222" spans="1:13" ht="25.5" x14ac:dyDescent="0.25">
      <c r="A222" s="54">
        <v>222</v>
      </c>
      <c r="B222" s="54" t="s">
        <v>860</v>
      </c>
      <c r="C222" s="55" t="s">
        <v>953</v>
      </c>
      <c r="D222" s="55" t="s">
        <v>395</v>
      </c>
      <c r="E222" s="56" t="s">
        <v>203</v>
      </c>
      <c r="F222" s="63" t="s">
        <v>202</v>
      </c>
      <c r="G222" s="57">
        <v>17400</v>
      </c>
      <c r="H222" s="57">
        <f t="shared" si="3"/>
        <v>0</v>
      </c>
      <c r="I222" s="58">
        <v>17400</v>
      </c>
      <c r="J222" s="59" t="s">
        <v>762</v>
      </c>
      <c r="K222" s="60">
        <v>2011</v>
      </c>
      <c r="L222" s="60">
        <v>5</v>
      </c>
      <c r="M222" s="60" t="s">
        <v>931</v>
      </c>
    </row>
    <row r="223" spans="1:13" x14ac:dyDescent="0.25">
      <c r="A223" s="54" t="s">
        <v>982</v>
      </c>
      <c r="B223" s="54" t="s">
        <v>891</v>
      </c>
      <c r="C223" s="55" t="s">
        <v>355</v>
      </c>
      <c r="D223" s="55" t="s">
        <v>395</v>
      </c>
      <c r="E223" s="56" t="s">
        <v>358</v>
      </c>
      <c r="F223" s="63" t="s">
        <v>359</v>
      </c>
      <c r="G223" s="57">
        <v>52200</v>
      </c>
      <c r="H223" s="57">
        <f t="shared" si="3"/>
        <v>0</v>
      </c>
      <c r="I223" s="58">
        <v>52200</v>
      </c>
      <c r="J223" s="59" t="s">
        <v>762</v>
      </c>
      <c r="K223" s="60">
        <v>2011</v>
      </c>
      <c r="L223" s="60">
        <v>5</v>
      </c>
      <c r="M223" s="60" t="s">
        <v>931</v>
      </c>
    </row>
    <row r="224" spans="1:13" ht="25.5" x14ac:dyDescent="0.25">
      <c r="A224" s="54" t="s">
        <v>982</v>
      </c>
      <c r="B224" s="54" t="s">
        <v>891</v>
      </c>
      <c r="C224" s="55" t="s">
        <v>355</v>
      </c>
      <c r="D224" s="55" t="s">
        <v>395</v>
      </c>
      <c r="E224" s="56" t="s">
        <v>356</v>
      </c>
      <c r="F224" s="63" t="s">
        <v>357</v>
      </c>
      <c r="G224" s="57">
        <v>116000</v>
      </c>
      <c r="H224" s="57">
        <f t="shared" si="3"/>
        <v>0</v>
      </c>
      <c r="I224" s="58">
        <v>116000</v>
      </c>
      <c r="J224" s="59" t="s">
        <v>762</v>
      </c>
      <c r="K224" s="60">
        <v>2011</v>
      </c>
      <c r="L224" s="60">
        <v>5</v>
      </c>
      <c r="M224" s="60" t="s">
        <v>931</v>
      </c>
    </row>
    <row r="225" spans="1:13" ht="38.25" x14ac:dyDescent="0.25">
      <c r="A225" s="54" t="s">
        <v>982</v>
      </c>
      <c r="B225" s="54" t="s">
        <v>875</v>
      </c>
      <c r="C225" s="55" t="s">
        <v>60</v>
      </c>
      <c r="D225" s="55" t="s">
        <v>395</v>
      </c>
      <c r="E225" s="56" t="s">
        <v>283</v>
      </c>
      <c r="F225" s="63" t="s">
        <v>284</v>
      </c>
      <c r="G225" s="57">
        <v>516153.59999999998</v>
      </c>
      <c r="H225" s="57">
        <f t="shared" si="3"/>
        <v>100000</v>
      </c>
      <c r="I225" s="58">
        <v>416153.59999999998</v>
      </c>
      <c r="J225" s="59" t="s">
        <v>761</v>
      </c>
      <c r="K225" s="60">
        <v>2011</v>
      </c>
      <c r="L225" s="60">
        <v>5</v>
      </c>
      <c r="M225" s="60" t="s">
        <v>942</v>
      </c>
    </row>
    <row r="226" spans="1:13" ht="25.5" x14ac:dyDescent="0.25">
      <c r="A226" s="54">
        <v>222</v>
      </c>
      <c r="B226" s="54" t="s">
        <v>866</v>
      </c>
      <c r="C226" s="55" t="s">
        <v>59</v>
      </c>
      <c r="D226" s="55" t="s">
        <v>395</v>
      </c>
      <c r="E226" s="56" t="s">
        <v>237</v>
      </c>
      <c r="F226" s="63" t="s">
        <v>238</v>
      </c>
      <c r="G226" s="57">
        <v>23200</v>
      </c>
      <c r="H226" s="57">
        <f t="shared" si="3"/>
        <v>0</v>
      </c>
      <c r="I226" s="58">
        <v>23200</v>
      </c>
      <c r="J226" s="59" t="s">
        <v>760</v>
      </c>
      <c r="K226" s="60">
        <v>2011</v>
      </c>
      <c r="L226" s="60">
        <v>5</v>
      </c>
      <c r="M226" s="60" t="s">
        <v>942</v>
      </c>
    </row>
    <row r="227" spans="1:13" ht="25.5" x14ac:dyDescent="0.25">
      <c r="A227" s="54">
        <v>222</v>
      </c>
      <c r="B227" s="54" t="s">
        <v>867</v>
      </c>
      <c r="C227" s="55" t="s">
        <v>61</v>
      </c>
      <c r="D227" s="55" t="s">
        <v>38</v>
      </c>
      <c r="E227" s="56" t="s">
        <v>241</v>
      </c>
      <c r="F227" s="63" t="s">
        <v>970</v>
      </c>
      <c r="G227" s="57">
        <v>23200</v>
      </c>
      <c r="H227" s="57">
        <f t="shared" si="3"/>
        <v>0</v>
      </c>
      <c r="I227" s="58">
        <v>23200</v>
      </c>
      <c r="J227" s="59" t="s">
        <v>760</v>
      </c>
      <c r="K227" s="60">
        <v>2011</v>
      </c>
      <c r="L227" s="60">
        <v>5</v>
      </c>
      <c r="M227" s="60" t="s">
        <v>942</v>
      </c>
    </row>
    <row r="228" spans="1:13" ht="25.5" x14ac:dyDescent="0.25">
      <c r="A228" s="54" t="s">
        <v>982</v>
      </c>
      <c r="B228" s="54" t="s">
        <v>873</v>
      </c>
      <c r="C228" s="55" t="s">
        <v>277</v>
      </c>
      <c r="D228" s="55" t="s">
        <v>395</v>
      </c>
      <c r="E228" s="56" t="s">
        <v>278</v>
      </c>
      <c r="F228" s="63" t="s">
        <v>279</v>
      </c>
      <c r="G228" s="57">
        <v>17400</v>
      </c>
      <c r="H228" s="57">
        <f t="shared" si="3"/>
        <v>0</v>
      </c>
      <c r="I228" s="58">
        <v>17400</v>
      </c>
      <c r="J228" s="59" t="s">
        <v>760</v>
      </c>
      <c r="K228" s="60">
        <v>2011</v>
      </c>
      <c r="L228" s="60">
        <v>5</v>
      </c>
      <c r="M228" s="60" t="s">
        <v>942</v>
      </c>
    </row>
    <row r="229" spans="1:13" x14ac:dyDescent="0.25">
      <c r="A229" s="54" t="s">
        <v>982</v>
      </c>
      <c r="B229" s="54" t="s">
        <v>876</v>
      </c>
      <c r="C229" s="55" t="s">
        <v>287</v>
      </c>
      <c r="D229" s="55" t="s">
        <v>395</v>
      </c>
      <c r="E229" s="56" t="s">
        <v>290</v>
      </c>
      <c r="F229" s="63" t="s">
        <v>291</v>
      </c>
      <c r="G229" s="57">
        <v>23200</v>
      </c>
      <c r="H229" s="57">
        <f t="shared" si="3"/>
        <v>0</v>
      </c>
      <c r="I229" s="58">
        <v>23200</v>
      </c>
      <c r="J229" s="59" t="s">
        <v>760</v>
      </c>
      <c r="K229" s="60">
        <v>2011</v>
      </c>
      <c r="L229" s="60">
        <v>5</v>
      </c>
      <c r="M229" s="60" t="s">
        <v>942</v>
      </c>
    </row>
    <row r="230" spans="1:13" ht="25.5" x14ac:dyDescent="0.25">
      <c r="A230" s="54" t="s">
        <v>982</v>
      </c>
      <c r="B230" s="54" t="s">
        <v>880</v>
      </c>
      <c r="C230" s="55" t="s">
        <v>320</v>
      </c>
      <c r="D230" s="55" t="s">
        <v>395</v>
      </c>
      <c r="E230" s="56" t="s">
        <v>321</v>
      </c>
      <c r="F230" s="63" t="s">
        <v>322</v>
      </c>
      <c r="G230" s="57">
        <v>44080</v>
      </c>
      <c r="H230" s="57">
        <f t="shared" si="3"/>
        <v>0</v>
      </c>
      <c r="I230" s="58">
        <v>44080</v>
      </c>
      <c r="J230" s="59" t="s">
        <v>760</v>
      </c>
      <c r="K230" s="60">
        <v>2011</v>
      </c>
      <c r="L230" s="60">
        <v>5</v>
      </c>
      <c r="M230" s="60" t="s">
        <v>942</v>
      </c>
    </row>
    <row r="231" spans="1:13" x14ac:dyDescent="0.25">
      <c r="A231" s="54">
        <v>222</v>
      </c>
      <c r="B231" s="54" t="s">
        <v>913</v>
      </c>
      <c r="C231" s="55" t="s">
        <v>450</v>
      </c>
      <c r="D231" s="55" t="s">
        <v>395</v>
      </c>
      <c r="E231" s="56" t="s">
        <v>451</v>
      </c>
      <c r="F231" s="63" t="s">
        <v>395</v>
      </c>
      <c r="G231" s="57">
        <v>34800</v>
      </c>
      <c r="H231" s="57">
        <f t="shared" si="3"/>
        <v>0</v>
      </c>
      <c r="I231" s="58">
        <v>34800</v>
      </c>
      <c r="J231" s="59" t="s">
        <v>760</v>
      </c>
      <c r="K231" s="60">
        <v>2011</v>
      </c>
      <c r="L231" s="60">
        <v>5</v>
      </c>
      <c r="M231" s="60" t="s">
        <v>942</v>
      </c>
    </row>
    <row r="232" spans="1:13" ht="25.5" x14ac:dyDescent="0.25">
      <c r="A232" s="54">
        <v>222</v>
      </c>
      <c r="B232" s="54" t="s">
        <v>868</v>
      </c>
      <c r="C232" s="55" t="s">
        <v>771</v>
      </c>
      <c r="D232" s="55" t="s">
        <v>395</v>
      </c>
      <c r="E232" s="56" t="s">
        <v>260</v>
      </c>
      <c r="F232" s="63" t="s">
        <v>261</v>
      </c>
      <c r="G232" s="57">
        <v>34800</v>
      </c>
      <c r="H232" s="57">
        <f t="shared" si="3"/>
        <v>0</v>
      </c>
      <c r="I232" s="58">
        <v>34800</v>
      </c>
      <c r="J232" s="59" t="s">
        <v>772</v>
      </c>
      <c r="K232" s="60">
        <v>2011</v>
      </c>
      <c r="L232" s="60">
        <v>4</v>
      </c>
      <c r="M232" s="60" t="s">
        <v>931</v>
      </c>
    </row>
    <row r="233" spans="1:13" ht="25.5" x14ac:dyDescent="0.25">
      <c r="A233" s="54">
        <v>222</v>
      </c>
      <c r="B233" s="54" t="s">
        <v>894</v>
      </c>
      <c r="C233" s="55" t="s">
        <v>773</v>
      </c>
      <c r="D233" s="55" t="s">
        <v>395</v>
      </c>
      <c r="E233" s="56" t="s">
        <v>256</v>
      </c>
      <c r="F233" s="63" t="s">
        <v>257</v>
      </c>
      <c r="G233" s="57">
        <v>34800</v>
      </c>
      <c r="H233" s="57">
        <f t="shared" si="3"/>
        <v>0</v>
      </c>
      <c r="I233" s="58">
        <v>34800</v>
      </c>
      <c r="J233" s="72" t="s">
        <v>772</v>
      </c>
      <c r="K233" s="64">
        <v>2011</v>
      </c>
      <c r="L233" s="64">
        <v>4</v>
      </c>
      <c r="M233" s="60" t="s">
        <v>931</v>
      </c>
    </row>
    <row r="234" spans="1:13" ht="25.5" x14ac:dyDescent="0.25">
      <c r="A234" s="54" t="s">
        <v>982</v>
      </c>
      <c r="B234" s="54" t="s">
        <v>906</v>
      </c>
      <c r="C234" s="55" t="s">
        <v>427</v>
      </c>
      <c r="D234" s="55" t="s">
        <v>395</v>
      </c>
      <c r="E234" s="56" t="s">
        <v>275</v>
      </c>
      <c r="F234" s="63" t="s">
        <v>428</v>
      </c>
      <c r="G234" s="57">
        <v>29000</v>
      </c>
      <c r="H234" s="57">
        <f t="shared" si="3"/>
        <v>0</v>
      </c>
      <c r="I234" s="58">
        <v>29000</v>
      </c>
      <c r="J234" s="59" t="s">
        <v>770</v>
      </c>
      <c r="K234" s="60">
        <v>2011</v>
      </c>
      <c r="L234" s="60">
        <v>4</v>
      </c>
      <c r="M234" s="60" t="s">
        <v>942</v>
      </c>
    </row>
    <row r="235" spans="1:13" ht="25.5" x14ac:dyDescent="0.25">
      <c r="A235" s="54" t="s">
        <v>982</v>
      </c>
      <c r="B235" s="54" t="s">
        <v>906</v>
      </c>
      <c r="C235" s="55" t="s">
        <v>427</v>
      </c>
      <c r="D235" s="55" t="s">
        <v>395</v>
      </c>
      <c r="E235" s="56" t="s">
        <v>201</v>
      </c>
      <c r="F235" s="63" t="s">
        <v>428</v>
      </c>
      <c r="G235" s="57">
        <v>29000</v>
      </c>
      <c r="H235" s="57">
        <f t="shared" si="3"/>
        <v>0</v>
      </c>
      <c r="I235" s="58">
        <v>29000</v>
      </c>
      <c r="J235" s="59" t="s">
        <v>770</v>
      </c>
      <c r="K235" s="60">
        <v>2011</v>
      </c>
      <c r="L235" s="60">
        <v>4</v>
      </c>
      <c r="M235" s="60" t="s">
        <v>931</v>
      </c>
    </row>
    <row r="236" spans="1:13" ht="25.5" x14ac:dyDescent="0.25">
      <c r="A236" s="54" t="s">
        <v>982</v>
      </c>
      <c r="B236" s="54" t="s">
        <v>898</v>
      </c>
      <c r="C236" s="55" t="s">
        <v>389</v>
      </c>
      <c r="D236" s="55" t="s">
        <v>395</v>
      </c>
      <c r="E236" s="56" t="s">
        <v>392</v>
      </c>
      <c r="F236" s="63" t="s">
        <v>393</v>
      </c>
      <c r="G236" s="57">
        <v>29000</v>
      </c>
      <c r="H236" s="57">
        <f t="shared" si="3"/>
        <v>0</v>
      </c>
      <c r="I236" s="58">
        <v>29000</v>
      </c>
      <c r="J236" s="59" t="s">
        <v>769</v>
      </c>
      <c r="K236" s="60">
        <v>2011</v>
      </c>
      <c r="L236" s="60">
        <v>4</v>
      </c>
      <c r="M236" s="60" t="s">
        <v>942</v>
      </c>
    </row>
    <row r="237" spans="1:13" ht="25.5" x14ac:dyDescent="0.25">
      <c r="A237" s="54">
        <v>222</v>
      </c>
      <c r="B237" s="54" t="s">
        <v>917</v>
      </c>
      <c r="C237" s="55" t="s">
        <v>464</v>
      </c>
      <c r="D237" s="55" t="s">
        <v>395</v>
      </c>
      <c r="E237" s="56" t="s">
        <v>465</v>
      </c>
      <c r="F237" s="63" t="s">
        <v>466</v>
      </c>
      <c r="G237" s="57">
        <v>23200</v>
      </c>
      <c r="H237" s="57">
        <f t="shared" si="3"/>
        <v>0</v>
      </c>
      <c r="I237" s="58">
        <v>23200</v>
      </c>
      <c r="J237" s="59" t="s">
        <v>776</v>
      </c>
      <c r="K237" s="60">
        <v>2011</v>
      </c>
      <c r="L237" s="60">
        <v>3</v>
      </c>
      <c r="M237" s="60" t="s">
        <v>931</v>
      </c>
    </row>
    <row r="238" spans="1:13" ht="25.5" x14ac:dyDescent="0.25">
      <c r="A238" s="54">
        <v>222</v>
      </c>
      <c r="B238" s="54" t="s">
        <v>915</v>
      </c>
      <c r="C238" s="55" t="s">
        <v>455</v>
      </c>
      <c r="D238" s="55" t="s">
        <v>395</v>
      </c>
      <c r="E238" s="56" t="s">
        <v>458</v>
      </c>
      <c r="F238" s="63" t="s">
        <v>459</v>
      </c>
      <c r="G238" s="57">
        <v>34800</v>
      </c>
      <c r="H238" s="57">
        <f t="shared" si="3"/>
        <v>0</v>
      </c>
      <c r="I238" s="58">
        <v>34800</v>
      </c>
      <c r="J238" s="59" t="s">
        <v>775</v>
      </c>
      <c r="K238" s="60">
        <v>2011</v>
      </c>
      <c r="L238" s="60">
        <v>3</v>
      </c>
      <c r="M238" s="60" t="s">
        <v>931</v>
      </c>
    </row>
    <row r="239" spans="1:13" x14ac:dyDescent="0.25">
      <c r="A239" s="54" t="s">
        <v>982</v>
      </c>
      <c r="B239" s="54" t="s">
        <v>891</v>
      </c>
      <c r="C239" s="55" t="s">
        <v>355</v>
      </c>
      <c r="D239" s="55" t="s">
        <v>395</v>
      </c>
      <c r="E239" s="56" t="s">
        <v>360</v>
      </c>
      <c r="F239" s="63" t="s">
        <v>359</v>
      </c>
      <c r="G239" s="57">
        <v>52200</v>
      </c>
      <c r="H239" s="57">
        <f t="shared" si="3"/>
        <v>0</v>
      </c>
      <c r="I239" s="58">
        <v>52200</v>
      </c>
      <c r="J239" s="59" t="s">
        <v>781</v>
      </c>
      <c r="K239" s="60">
        <v>2011</v>
      </c>
      <c r="L239" s="60">
        <v>1</v>
      </c>
      <c r="M239" s="60" t="s">
        <v>931</v>
      </c>
    </row>
    <row r="240" spans="1:13" ht="38.25" x14ac:dyDescent="0.25">
      <c r="A240" s="54" t="s">
        <v>982</v>
      </c>
      <c r="B240" s="54" t="s">
        <v>892</v>
      </c>
      <c r="C240" s="55" t="s">
        <v>64</v>
      </c>
      <c r="D240" s="55" t="s">
        <v>395</v>
      </c>
      <c r="E240" s="56" t="s">
        <v>361</v>
      </c>
      <c r="F240" s="63" t="s">
        <v>362</v>
      </c>
      <c r="G240" s="57">
        <v>174000</v>
      </c>
      <c r="H240" s="57">
        <f t="shared" si="3"/>
        <v>0</v>
      </c>
      <c r="I240" s="58">
        <v>174000</v>
      </c>
      <c r="J240" s="59" t="s">
        <v>780</v>
      </c>
      <c r="K240" s="60">
        <v>2011</v>
      </c>
      <c r="L240" s="60">
        <v>1</v>
      </c>
      <c r="M240" s="60" t="s">
        <v>931</v>
      </c>
    </row>
    <row r="241" spans="1:13" ht="25.5" x14ac:dyDescent="0.25">
      <c r="A241" s="54">
        <v>222</v>
      </c>
      <c r="B241" s="54" t="s">
        <v>871</v>
      </c>
      <c r="C241" s="55" t="s">
        <v>270</v>
      </c>
      <c r="D241" s="55" t="s">
        <v>949</v>
      </c>
      <c r="E241" s="56" t="s">
        <v>273</v>
      </c>
      <c r="F241" s="63" t="s">
        <v>272</v>
      </c>
      <c r="G241" s="57">
        <v>10788</v>
      </c>
      <c r="H241" s="57">
        <f t="shared" si="3"/>
        <v>0</v>
      </c>
      <c r="I241" s="58">
        <v>10788</v>
      </c>
      <c r="J241" s="59" t="s">
        <v>778</v>
      </c>
      <c r="K241" s="60">
        <v>2011</v>
      </c>
      <c r="L241" s="60">
        <v>1</v>
      </c>
      <c r="M241" s="60" t="s">
        <v>931</v>
      </c>
    </row>
    <row r="242" spans="1:13" ht="76.5" x14ac:dyDescent="0.25">
      <c r="A242" s="54" t="s">
        <v>614</v>
      </c>
      <c r="B242" s="54" t="s">
        <v>118</v>
      </c>
      <c r="C242" s="55" t="s">
        <v>285</v>
      </c>
      <c r="D242" s="55" t="s">
        <v>395</v>
      </c>
      <c r="E242" s="56" t="s">
        <v>286</v>
      </c>
      <c r="F242" s="63" t="s">
        <v>983</v>
      </c>
      <c r="G242" s="57">
        <v>1062000</v>
      </c>
      <c r="H242" s="57">
        <f t="shared" si="3"/>
        <v>796500</v>
      </c>
      <c r="I242" s="58">
        <v>265500</v>
      </c>
      <c r="J242" s="59" t="s">
        <v>704</v>
      </c>
      <c r="K242" s="60">
        <v>2011</v>
      </c>
      <c r="L242" s="60">
        <v>1</v>
      </c>
      <c r="M242" s="60" t="s">
        <v>931</v>
      </c>
    </row>
    <row r="243" spans="1:13" x14ac:dyDescent="0.25">
      <c r="A243" s="54" t="s">
        <v>982</v>
      </c>
      <c r="B243" s="54" t="s">
        <v>892</v>
      </c>
      <c r="C243" s="55" t="s">
        <v>64</v>
      </c>
      <c r="D243" s="55" t="s">
        <v>395</v>
      </c>
      <c r="E243" s="56" t="s">
        <v>241</v>
      </c>
      <c r="F243" s="63" t="s">
        <v>371</v>
      </c>
      <c r="G243" s="57">
        <v>174000</v>
      </c>
      <c r="H243" s="57">
        <f t="shared" si="3"/>
        <v>0</v>
      </c>
      <c r="I243" s="58">
        <v>174000</v>
      </c>
      <c r="J243" s="59" t="s">
        <v>782</v>
      </c>
      <c r="K243" s="60">
        <v>2010</v>
      </c>
      <c r="L243" s="60">
        <v>12</v>
      </c>
      <c r="M243" s="60" t="s">
        <v>931</v>
      </c>
    </row>
    <row r="244" spans="1:13" ht="38.25" x14ac:dyDescent="0.25">
      <c r="A244" s="54" t="s">
        <v>982</v>
      </c>
      <c r="B244" s="54" t="s">
        <v>892</v>
      </c>
      <c r="C244" s="55" t="s">
        <v>64</v>
      </c>
      <c r="D244" s="55" t="s">
        <v>395</v>
      </c>
      <c r="E244" s="56" t="s">
        <v>363</v>
      </c>
      <c r="F244" s="63" t="s">
        <v>364</v>
      </c>
      <c r="G244" s="57">
        <v>174000</v>
      </c>
      <c r="H244" s="57">
        <f t="shared" si="3"/>
        <v>0</v>
      </c>
      <c r="I244" s="58">
        <v>174000</v>
      </c>
      <c r="J244" s="59" t="s">
        <v>783</v>
      </c>
      <c r="K244" s="60">
        <v>2010</v>
      </c>
      <c r="L244" s="60">
        <v>9</v>
      </c>
      <c r="M244" s="60" t="s">
        <v>931</v>
      </c>
    </row>
    <row r="245" spans="1:13" ht="25.5" x14ac:dyDescent="0.25">
      <c r="A245" s="54" t="s">
        <v>614</v>
      </c>
      <c r="B245" s="54" t="s">
        <v>375</v>
      </c>
      <c r="C245" s="55" t="s">
        <v>376</v>
      </c>
      <c r="D245" s="55" t="s">
        <v>395</v>
      </c>
      <c r="E245" s="56" t="s">
        <v>377</v>
      </c>
      <c r="F245" s="63" t="s">
        <v>202</v>
      </c>
      <c r="G245" s="57">
        <v>23200</v>
      </c>
      <c r="H245" s="57">
        <f t="shared" si="3"/>
        <v>0</v>
      </c>
      <c r="I245" s="58">
        <v>23200</v>
      </c>
      <c r="J245" s="59" t="s">
        <v>783</v>
      </c>
      <c r="K245" s="60">
        <v>2010</v>
      </c>
      <c r="L245" s="60">
        <v>9</v>
      </c>
      <c r="M245" s="60" t="s">
        <v>942</v>
      </c>
    </row>
    <row r="246" spans="1:13" ht="25.5" x14ac:dyDescent="0.25">
      <c r="A246" s="54">
        <v>222</v>
      </c>
      <c r="B246" s="54" t="s">
        <v>895</v>
      </c>
      <c r="C246" s="55" t="s">
        <v>380</v>
      </c>
      <c r="D246" s="55" t="s">
        <v>395</v>
      </c>
      <c r="E246" s="56" t="s">
        <v>381</v>
      </c>
      <c r="F246" s="63" t="s">
        <v>382</v>
      </c>
      <c r="G246" s="57">
        <v>5800</v>
      </c>
      <c r="H246" s="57">
        <f t="shared" si="3"/>
        <v>0</v>
      </c>
      <c r="I246" s="58">
        <v>5800</v>
      </c>
      <c r="J246" s="59" t="s">
        <v>784</v>
      </c>
      <c r="K246" s="60">
        <v>2010</v>
      </c>
      <c r="L246" s="60">
        <v>9</v>
      </c>
      <c r="M246" s="60" t="s">
        <v>942</v>
      </c>
    </row>
    <row r="247" spans="1:13" x14ac:dyDescent="0.25">
      <c r="A247" s="54" t="s">
        <v>982</v>
      </c>
      <c r="B247" s="54" t="s">
        <v>899</v>
      </c>
      <c r="C247" s="55" t="s">
        <v>65</v>
      </c>
      <c r="D247" s="55" t="s">
        <v>395</v>
      </c>
      <c r="E247" s="56" t="s">
        <v>394</v>
      </c>
      <c r="F247" s="63" t="s">
        <v>395</v>
      </c>
      <c r="G247" s="57">
        <v>23200</v>
      </c>
      <c r="H247" s="57">
        <f t="shared" si="3"/>
        <v>0</v>
      </c>
      <c r="I247" s="58">
        <v>23200</v>
      </c>
      <c r="J247" s="59" t="s">
        <v>784</v>
      </c>
      <c r="K247" s="60">
        <v>2010</v>
      </c>
      <c r="L247" s="60">
        <v>9</v>
      </c>
      <c r="M247" s="60" t="s">
        <v>942</v>
      </c>
    </row>
    <row r="248" spans="1:13" ht="25.5" x14ac:dyDescent="0.25">
      <c r="A248" s="54" t="s">
        <v>614</v>
      </c>
      <c r="B248" s="54" t="s">
        <v>375</v>
      </c>
      <c r="C248" s="55" t="s">
        <v>376</v>
      </c>
      <c r="D248" s="55" t="s">
        <v>395</v>
      </c>
      <c r="E248" s="56" t="s">
        <v>378</v>
      </c>
      <c r="F248" s="63" t="s">
        <v>202</v>
      </c>
      <c r="G248" s="57">
        <v>23200</v>
      </c>
      <c r="H248" s="57">
        <f t="shared" si="3"/>
        <v>0</v>
      </c>
      <c r="I248" s="58">
        <v>23200</v>
      </c>
      <c r="J248" s="59" t="s">
        <v>786</v>
      </c>
      <c r="K248" s="60">
        <v>2010</v>
      </c>
      <c r="L248" s="60">
        <v>8</v>
      </c>
      <c r="M248" s="60" t="s">
        <v>931</v>
      </c>
    </row>
    <row r="249" spans="1:13" x14ac:dyDescent="0.25">
      <c r="A249" s="54" t="s">
        <v>982</v>
      </c>
      <c r="B249" s="54" t="s">
        <v>899</v>
      </c>
      <c r="C249" s="55" t="s">
        <v>65</v>
      </c>
      <c r="D249" s="55" t="s">
        <v>395</v>
      </c>
      <c r="E249" s="56" t="s">
        <v>396</v>
      </c>
      <c r="F249" s="63" t="s">
        <v>395</v>
      </c>
      <c r="G249" s="57">
        <v>23200</v>
      </c>
      <c r="H249" s="57">
        <f t="shared" si="3"/>
        <v>0</v>
      </c>
      <c r="I249" s="58">
        <v>23200</v>
      </c>
      <c r="J249" s="59" t="s">
        <v>785</v>
      </c>
      <c r="K249" s="60">
        <v>2010</v>
      </c>
      <c r="L249" s="60">
        <v>8</v>
      </c>
      <c r="M249" s="60" t="s">
        <v>931</v>
      </c>
    </row>
    <row r="250" spans="1:13" ht="25.5" x14ac:dyDescent="0.25">
      <c r="A250" s="54" t="s">
        <v>982</v>
      </c>
      <c r="B250" s="54" t="s">
        <v>889</v>
      </c>
      <c r="C250" s="55" t="s">
        <v>351</v>
      </c>
      <c r="D250" s="55" t="s">
        <v>395</v>
      </c>
      <c r="E250" s="56" t="s">
        <v>352</v>
      </c>
      <c r="F250" s="63" t="s">
        <v>353</v>
      </c>
      <c r="G250" s="57">
        <v>23200</v>
      </c>
      <c r="H250" s="57">
        <f t="shared" si="3"/>
        <v>0</v>
      </c>
      <c r="I250" s="58">
        <v>23200</v>
      </c>
      <c r="J250" s="59" t="s">
        <v>789</v>
      </c>
      <c r="K250" s="60">
        <v>2010</v>
      </c>
      <c r="L250" s="60">
        <v>7</v>
      </c>
      <c r="M250" s="60" t="s">
        <v>931</v>
      </c>
    </row>
    <row r="251" spans="1:13" ht="38.25" x14ac:dyDescent="0.25">
      <c r="A251" s="54" t="s">
        <v>982</v>
      </c>
      <c r="B251" s="54" t="s">
        <v>892</v>
      </c>
      <c r="C251" s="55" t="s">
        <v>64</v>
      </c>
      <c r="D251" s="55" t="s">
        <v>395</v>
      </c>
      <c r="E251" s="56" t="s">
        <v>365</v>
      </c>
      <c r="F251" s="63" t="s">
        <v>366</v>
      </c>
      <c r="G251" s="57">
        <v>174000</v>
      </c>
      <c r="H251" s="57">
        <f t="shared" si="3"/>
        <v>0</v>
      </c>
      <c r="I251" s="58">
        <v>174000</v>
      </c>
      <c r="J251" s="59" t="s">
        <v>788</v>
      </c>
      <c r="K251" s="60">
        <v>2010</v>
      </c>
      <c r="L251" s="60">
        <v>7</v>
      </c>
      <c r="M251" s="60" t="s">
        <v>931</v>
      </c>
    </row>
    <row r="252" spans="1:13" ht="38.25" x14ac:dyDescent="0.25">
      <c r="A252" s="54" t="s">
        <v>982</v>
      </c>
      <c r="B252" s="54" t="s">
        <v>892</v>
      </c>
      <c r="C252" s="55" t="s">
        <v>64</v>
      </c>
      <c r="D252" s="55" t="s">
        <v>395</v>
      </c>
      <c r="E252" s="56" t="s">
        <v>367</v>
      </c>
      <c r="F252" s="63" t="s">
        <v>368</v>
      </c>
      <c r="G252" s="57">
        <v>174000</v>
      </c>
      <c r="H252" s="57">
        <f t="shared" si="3"/>
        <v>0</v>
      </c>
      <c r="I252" s="58">
        <v>174000</v>
      </c>
      <c r="J252" s="59" t="s">
        <v>788</v>
      </c>
      <c r="K252" s="60">
        <v>2010</v>
      </c>
      <c r="L252" s="60">
        <v>7</v>
      </c>
      <c r="M252" s="60" t="s">
        <v>931</v>
      </c>
    </row>
    <row r="253" spans="1:13" x14ac:dyDescent="0.25">
      <c r="A253" s="54" t="s">
        <v>614</v>
      </c>
      <c r="B253" s="54" t="s">
        <v>194</v>
      </c>
      <c r="C253" s="55" t="s">
        <v>199</v>
      </c>
      <c r="D253" s="55" t="s">
        <v>395</v>
      </c>
      <c r="E253" s="56" t="s">
        <v>200</v>
      </c>
      <c r="F253" s="63" t="s">
        <v>127</v>
      </c>
      <c r="G253" s="57">
        <v>139200</v>
      </c>
      <c r="H253" s="57">
        <f t="shared" si="3"/>
        <v>0</v>
      </c>
      <c r="I253" s="58">
        <v>139200</v>
      </c>
      <c r="J253" s="59" t="s">
        <v>787</v>
      </c>
      <c r="K253" s="60">
        <v>2010</v>
      </c>
      <c r="L253" s="60">
        <v>7</v>
      </c>
      <c r="M253" s="60" t="s">
        <v>931</v>
      </c>
    </row>
    <row r="254" spans="1:13" ht="25.5" x14ac:dyDescent="0.25">
      <c r="A254" s="54">
        <v>222</v>
      </c>
      <c r="B254" s="54" t="s">
        <v>896</v>
      </c>
      <c r="C254" s="55" t="s">
        <v>115</v>
      </c>
      <c r="D254" s="55" t="s">
        <v>38</v>
      </c>
      <c r="E254" s="56" t="s">
        <v>383</v>
      </c>
      <c r="F254" s="63" t="s">
        <v>384</v>
      </c>
      <c r="G254" s="57">
        <v>9825.2000000000007</v>
      </c>
      <c r="H254" s="57">
        <f t="shared" si="3"/>
        <v>0</v>
      </c>
      <c r="I254" s="58">
        <v>9825.2000000000007</v>
      </c>
      <c r="J254" s="59" t="s">
        <v>792</v>
      </c>
      <c r="K254" s="60">
        <v>2010</v>
      </c>
      <c r="L254" s="60">
        <v>6</v>
      </c>
      <c r="M254" s="60" t="s">
        <v>931</v>
      </c>
    </row>
    <row r="255" spans="1:13" x14ac:dyDescent="0.25">
      <c r="A255" s="54">
        <v>222</v>
      </c>
      <c r="B255" s="54" t="s">
        <v>866</v>
      </c>
      <c r="C255" s="55" t="s">
        <v>59</v>
      </c>
      <c r="D255" s="55" t="s">
        <v>395</v>
      </c>
      <c r="E255" s="56" t="s">
        <v>239</v>
      </c>
      <c r="F255" s="63" t="s">
        <v>158</v>
      </c>
      <c r="G255" s="57">
        <v>23200</v>
      </c>
      <c r="H255" s="57">
        <f t="shared" si="3"/>
        <v>0</v>
      </c>
      <c r="I255" s="58">
        <v>23200</v>
      </c>
      <c r="J255" s="59" t="s">
        <v>791</v>
      </c>
      <c r="K255" s="60">
        <v>2010</v>
      </c>
      <c r="L255" s="60">
        <v>6</v>
      </c>
      <c r="M255" s="60" t="s">
        <v>942</v>
      </c>
    </row>
    <row r="256" spans="1:13" ht="25.5" x14ac:dyDescent="0.25">
      <c r="A256" s="54">
        <v>222</v>
      </c>
      <c r="B256" s="54" t="s">
        <v>883</v>
      </c>
      <c r="C256" s="55" t="s">
        <v>327</v>
      </c>
      <c r="D256" s="55" t="s">
        <v>395</v>
      </c>
      <c r="E256" s="56" t="s">
        <v>328</v>
      </c>
      <c r="F256" s="63" t="s">
        <v>329</v>
      </c>
      <c r="G256" s="57">
        <v>23200</v>
      </c>
      <c r="H256" s="57">
        <f t="shared" si="3"/>
        <v>0</v>
      </c>
      <c r="I256" s="58">
        <v>23200</v>
      </c>
      <c r="J256" s="59" t="s">
        <v>790</v>
      </c>
      <c r="K256" s="60">
        <v>2010</v>
      </c>
      <c r="L256" s="60">
        <v>6</v>
      </c>
      <c r="M256" s="60" t="s">
        <v>942</v>
      </c>
    </row>
    <row r="257" spans="1:14" ht="25.5" x14ac:dyDescent="0.25">
      <c r="A257" s="54">
        <v>222</v>
      </c>
      <c r="B257" s="54" t="s">
        <v>857</v>
      </c>
      <c r="C257" s="55" t="s">
        <v>180</v>
      </c>
      <c r="D257" s="55" t="s">
        <v>941</v>
      </c>
      <c r="E257" s="56" t="s">
        <v>181</v>
      </c>
      <c r="F257" s="63" t="s">
        <v>182</v>
      </c>
      <c r="G257" s="57">
        <v>29000</v>
      </c>
      <c r="H257" s="57">
        <f t="shared" si="3"/>
        <v>0</v>
      </c>
      <c r="I257" s="58">
        <v>29000</v>
      </c>
      <c r="J257" s="59" t="s">
        <v>793</v>
      </c>
      <c r="K257" s="60">
        <v>2010</v>
      </c>
      <c r="L257" s="60">
        <v>5</v>
      </c>
      <c r="M257" s="60" t="s">
        <v>931</v>
      </c>
    </row>
    <row r="258" spans="1:14" ht="25.5" x14ac:dyDescent="0.25">
      <c r="A258" s="54">
        <v>222</v>
      </c>
      <c r="B258" s="54" t="s">
        <v>882</v>
      </c>
      <c r="C258" s="55" t="s">
        <v>325</v>
      </c>
      <c r="D258" s="55" t="s">
        <v>395</v>
      </c>
      <c r="E258" s="56" t="s">
        <v>288</v>
      </c>
      <c r="F258" s="63" t="s">
        <v>326</v>
      </c>
      <c r="G258" s="57">
        <v>23200</v>
      </c>
      <c r="H258" s="57">
        <f t="shared" si="3"/>
        <v>0</v>
      </c>
      <c r="I258" s="58">
        <v>23200</v>
      </c>
      <c r="J258" s="59" t="s">
        <v>794</v>
      </c>
      <c r="K258" s="60">
        <v>2010</v>
      </c>
      <c r="L258" s="60">
        <v>4</v>
      </c>
      <c r="M258" s="60" t="s">
        <v>942</v>
      </c>
    </row>
    <row r="259" spans="1:14" ht="25.5" x14ac:dyDescent="0.25">
      <c r="A259" s="54">
        <v>222</v>
      </c>
      <c r="B259" s="54" t="s">
        <v>896</v>
      </c>
      <c r="C259" s="55" t="s">
        <v>115</v>
      </c>
      <c r="D259" s="55" t="s">
        <v>38</v>
      </c>
      <c r="E259" s="56" t="s">
        <v>385</v>
      </c>
      <c r="F259" s="63" t="s">
        <v>384</v>
      </c>
      <c r="G259" s="57">
        <v>8839.2000000000007</v>
      </c>
      <c r="H259" s="57">
        <f t="shared" si="3"/>
        <v>0</v>
      </c>
      <c r="I259" s="58">
        <v>8839.2000000000007</v>
      </c>
      <c r="J259" s="59" t="s">
        <v>795</v>
      </c>
      <c r="K259" s="60">
        <v>2010</v>
      </c>
      <c r="L259" s="60">
        <v>3</v>
      </c>
      <c r="M259" s="60" t="s">
        <v>942</v>
      </c>
    </row>
    <row r="260" spans="1:14" x14ac:dyDescent="0.25">
      <c r="C260" s="74" t="s">
        <v>849</v>
      </c>
      <c r="D260" s="74"/>
      <c r="E260" s="75"/>
      <c r="F260" s="102"/>
      <c r="G260" s="76"/>
      <c r="H260" s="76"/>
      <c r="I260" s="77">
        <f>SUM(I9:I259)</f>
        <v>82813258.229999974</v>
      </c>
      <c r="J260" s="72"/>
      <c r="K260" s="64"/>
    </row>
    <row r="261" spans="1:14" x14ac:dyDescent="0.25">
      <c r="B261" s="44"/>
      <c r="C261" s="44"/>
      <c r="D261" s="44"/>
      <c r="E261" s="44"/>
      <c r="G261" s="44"/>
      <c r="H261" s="44"/>
      <c r="I261" s="44" t="s">
        <v>471</v>
      </c>
      <c r="J261" s="72"/>
      <c r="K261" s="64"/>
      <c r="N261" s="106" t="s">
        <v>471</v>
      </c>
    </row>
    <row r="262" spans="1:14" x14ac:dyDescent="0.25">
      <c r="B262" s="44"/>
      <c r="C262" s="103" t="s">
        <v>1065</v>
      </c>
      <c r="D262" s="104"/>
      <c r="E262" s="44"/>
      <c r="G262" s="44"/>
      <c r="H262" s="111" t="s">
        <v>1050</v>
      </c>
      <c r="I262" s="111"/>
      <c r="J262" s="72"/>
      <c r="K262" s="64"/>
    </row>
    <row r="263" spans="1:14" x14ac:dyDescent="0.25">
      <c r="B263" s="44"/>
      <c r="C263" s="44"/>
      <c r="D263" s="44"/>
      <c r="E263" s="44"/>
      <c r="G263" s="44"/>
      <c r="H263" s="44"/>
      <c r="I263" s="44"/>
      <c r="J263" s="72"/>
      <c r="K263" s="64"/>
    </row>
    <row r="264" spans="1:14" ht="30.75" customHeight="1" x14ac:dyDescent="0.25">
      <c r="C264" s="73"/>
      <c r="D264" s="73"/>
      <c r="E264" s="78"/>
      <c r="F264" s="91"/>
      <c r="G264" s="79"/>
      <c r="H264" s="80"/>
      <c r="I264" s="81"/>
      <c r="J264" s="72"/>
      <c r="K264" s="64"/>
      <c r="L264" s="64"/>
    </row>
    <row r="265" spans="1:14" x14ac:dyDescent="0.25">
      <c r="C265" s="30" t="s">
        <v>1045</v>
      </c>
      <c r="D265" s="30"/>
      <c r="E265" s="36"/>
      <c r="F265" s="92"/>
      <c r="G265" s="82"/>
      <c r="H265" s="112" t="s">
        <v>920</v>
      </c>
      <c r="I265" s="112"/>
      <c r="J265" s="83"/>
      <c r="K265" s="35"/>
      <c r="L265" s="35"/>
    </row>
    <row r="266" spans="1:14" x14ac:dyDescent="0.25">
      <c r="C266" s="84" t="s">
        <v>1046</v>
      </c>
      <c r="D266" s="84"/>
      <c r="E266" s="41"/>
      <c r="F266" s="92"/>
      <c r="G266" s="85"/>
      <c r="H266" s="112" t="s">
        <v>1051</v>
      </c>
      <c r="I266" s="112"/>
      <c r="J266" s="29"/>
      <c r="K266" s="35"/>
      <c r="L266" s="35"/>
    </row>
  </sheetData>
  <autoFilter ref="A8:M262" xr:uid="{00000000-0009-0000-0000-00000A000000}"/>
  <sortState xmlns:xlrd2="http://schemas.microsoft.com/office/spreadsheetml/2017/richdata2" ref="A9:M259">
    <sortCondition descending="1" ref="K9:K259"/>
    <sortCondition descending="1" ref="L9:L259"/>
  </sortState>
  <mergeCells count="8">
    <mergeCell ref="H265:I265"/>
    <mergeCell ref="H266:I266"/>
    <mergeCell ref="C2:I2"/>
    <mergeCell ref="C3:I3"/>
    <mergeCell ref="C4:I4"/>
    <mergeCell ref="C5:I5"/>
    <mergeCell ref="C6:I6"/>
    <mergeCell ref="H262:I262"/>
  </mergeCells>
  <conditionalFormatting sqref="B1:B1048576">
    <cfRule type="duplicateValues" dxfId="1" priority="1"/>
    <cfRule type="duplicateValues" dxfId="0" priority="2"/>
  </conditionalFormatting>
  <pageMargins left="0.7" right="0.7" top="0.46" bottom="0.55000000000000004" header="0.3" footer="0.3"/>
  <pageSetup scale="55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ABRIL 2017</vt:lpstr>
      <vt:lpstr>BCE GENERAL ENERO 2018)</vt:lpstr>
      <vt:lpstr>ESTADOS RESULT. ENERO 2018</vt:lpstr>
      <vt:lpstr>BCE GENERAL FEBRERO 2018</vt:lpstr>
      <vt:lpstr>ESTADOS RESULT. FEBRERO 2018</vt:lpstr>
      <vt:lpstr>BCE GENERAL MARZO 2018 (2)</vt:lpstr>
      <vt:lpstr>CUENTAS POR PAGAR PROVEEDORES E</vt:lpstr>
      <vt:lpstr>'CUENTAS POR PAGAR PROVEEDORES E'!Área_de_impresión</vt:lpstr>
      <vt:lpstr>'CUENTAS POR PAGAR PROVEEDORES 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2022-02-15T14:45:46Z</dcterms:modified>
</cp:coreProperties>
</file>