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Enero 2022\"/>
    </mc:Choice>
  </mc:AlternateContent>
  <xr:revisionPtr revIDLastSave="0" documentId="8_{C551AB4E-C47E-46EF-822A-51F813BAA8B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resupuesto Aprobado Año2022" sheetId="3" r:id="rId1"/>
    <sheet name="P02" sheetId="1" r:id="rId2"/>
    <sheet name="Sheet1" sheetId="2" r:id="rId3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8" i="3" l="1"/>
  <c r="C48" i="3"/>
  <c r="E46" i="3"/>
  <c r="E45" i="3" s="1"/>
  <c r="E50" i="3" s="1"/>
  <c r="C46" i="3"/>
  <c r="C45" i="3" s="1"/>
  <c r="C50" i="3" s="1"/>
  <c r="E43" i="3"/>
  <c r="C43" i="3"/>
  <c r="E36" i="3"/>
  <c r="C36" i="3"/>
  <c r="E33" i="3"/>
  <c r="C33" i="3"/>
  <c r="E24" i="3"/>
  <c r="C24" i="3"/>
  <c r="E14" i="3"/>
  <c r="C14" i="3"/>
  <c r="E8" i="3"/>
  <c r="C8" i="3"/>
  <c r="E7" i="3"/>
  <c r="C7" i="3"/>
  <c r="N120" i="2" l="1"/>
  <c r="B119" i="2"/>
  <c r="N119" i="2" s="1"/>
  <c r="B118" i="2"/>
  <c r="N118" i="2" s="1"/>
  <c r="N117" i="2"/>
  <c r="B116" i="2"/>
  <c r="B115" i="2" s="1"/>
  <c r="N112" i="2"/>
  <c r="B111" i="2"/>
  <c r="B110" i="2" s="1"/>
  <c r="N107" i="2"/>
  <c r="N106" i="2"/>
  <c r="B106" i="2"/>
  <c r="B105" i="2"/>
  <c r="B104" i="2" s="1"/>
  <c r="N102" i="2"/>
  <c r="B101" i="2"/>
  <c r="N101" i="2" s="1"/>
  <c r="N100" i="2"/>
  <c r="N99" i="2"/>
  <c r="B98" i="2"/>
  <c r="N98" i="2" s="1"/>
  <c r="N97" i="2"/>
  <c r="N96" i="2"/>
  <c r="B96" i="2"/>
  <c r="N95" i="2"/>
  <c r="N94" i="2"/>
  <c r="N93" i="2"/>
  <c r="N92" i="2"/>
  <c r="N91" i="2"/>
  <c r="B90" i="2"/>
  <c r="N90" i="2" s="1"/>
  <c r="N89" i="2"/>
  <c r="B88" i="2"/>
  <c r="N88" i="2" s="1"/>
  <c r="N87" i="2"/>
  <c r="N86" i="2"/>
  <c r="N85" i="2"/>
  <c r="B84" i="2"/>
  <c r="B83" i="2" s="1"/>
  <c r="N80" i="2"/>
  <c r="N79" i="2"/>
  <c r="N78" i="2"/>
  <c r="N77" i="2"/>
  <c r="B76" i="2"/>
  <c r="N76" i="2" s="1"/>
  <c r="N75" i="2"/>
  <c r="N74" i="2"/>
  <c r="N73" i="2"/>
  <c r="N72" i="2"/>
  <c r="N71" i="2"/>
  <c r="N70" i="2"/>
  <c r="N69" i="2"/>
  <c r="N68" i="2"/>
  <c r="B68" i="2"/>
  <c r="N67" i="2"/>
  <c r="N66" i="2"/>
  <c r="N65" i="2"/>
  <c r="N64" i="2"/>
  <c r="B63" i="2"/>
  <c r="N63" i="2" s="1"/>
  <c r="N62" i="2"/>
  <c r="N61" i="2"/>
  <c r="N60" i="2"/>
  <c r="B59" i="2"/>
  <c r="B58" i="2" s="1"/>
  <c r="N56" i="2"/>
  <c r="N55" i="2"/>
  <c r="N54" i="2"/>
  <c r="N53" i="2"/>
  <c r="B53" i="2"/>
  <c r="B52" i="2"/>
  <c r="B51" i="2" s="1"/>
  <c r="N49" i="2"/>
  <c r="B48" i="2"/>
  <c r="N48" i="2" s="1"/>
  <c r="N47" i="2"/>
  <c r="N46" i="2"/>
  <c r="N45" i="2"/>
  <c r="N44" i="2"/>
  <c r="N43" i="2"/>
  <c r="N42" i="2"/>
  <c r="N41" i="2"/>
  <c r="B40" i="2"/>
  <c r="N40" i="2" s="1"/>
  <c r="N39" i="2"/>
  <c r="N38" i="2"/>
  <c r="N37" i="2"/>
  <c r="N36" i="2"/>
  <c r="N35" i="2"/>
  <c r="N34" i="2"/>
  <c r="N33" i="2"/>
  <c r="B32" i="2"/>
  <c r="N32" i="2" s="1"/>
  <c r="N31" i="2"/>
  <c r="N30" i="2"/>
  <c r="N29" i="2"/>
  <c r="N28" i="2"/>
  <c r="N27" i="2"/>
  <c r="N26" i="2"/>
  <c r="N25" i="2"/>
  <c r="N24" i="2"/>
  <c r="N23" i="2"/>
  <c r="B22" i="2"/>
  <c r="N22" i="2" s="1"/>
  <c r="N21" i="2"/>
  <c r="N20" i="2"/>
  <c r="N19" i="2"/>
  <c r="N18" i="2"/>
  <c r="N17" i="2"/>
  <c r="B17" i="2"/>
  <c r="N14" i="2"/>
  <c r="N13" i="2"/>
  <c r="N12" i="2"/>
  <c r="B11" i="2"/>
  <c r="N11" i="2" s="1"/>
  <c r="B10" i="2"/>
  <c r="B9" i="2" s="1"/>
  <c r="N9" i="2" l="1"/>
  <c r="N83" i="2"/>
  <c r="B82" i="2"/>
  <c r="B103" i="2"/>
  <c r="N103" i="2" s="1"/>
  <c r="N104" i="2"/>
  <c r="N110" i="2"/>
  <c r="B109" i="2"/>
  <c r="N51" i="2"/>
  <c r="N58" i="2"/>
  <c r="B57" i="2"/>
  <c r="N57" i="2" s="1"/>
  <c r="B114" i="2"/>
  <c r="N115" i="2"/>
  <c r="N10" i="2"/>
  <c r="B16" i="2"/>
  <c r="N59" i="2"/>
  <c r="N84" i="2"/>
  <c r="N111" i="2"/>
  <c r="N52" i="2"/>
  <c r="N105" i="2"/>
  <c r="N116" i="2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D46" i="1"/>
  <c r="D3" i="1"/>
  <c r="D4" i="1"/>
  <c r="D10" i="1"/>
  <c r="D20" i="1"/>
  <c r="D29" i="1"/>
  <c r="D32" i="1"/>
  <c r="D41" i="1"/>
  <c r="D39" i="1"/>
  <c r="D42" i="1"/>
  <c r="D44" i="1"/>
  <c r="C44" i="1"/>
  <c r="C42" i="1"/>
  <c r="C41" i="1"/>
  <c r="C39" i="1"/>
  <c r="C32" i="1"/>
  <c r="C29" i="1"/>
  <c r="C20" i="1"/>
  <c r="C3" i="1" s="1"/>
  <c r="C10" i="1"/>
  <c r="C4" i="1"/>
  <c r="B3" i="1"/>
  <c r="B46" i="1" s="1"/>
  <c r="B41" i="1"/>
  <c r="B44" i="1"/>
  <c r="B42" i="1"/>
  <c r="B39" i="1"/>
  <c r="B32" i="1"/>
  <c r="B29" i="1"/>
  <c r="B20" i="1"/>
  <c r="B10" i="1"/>
  <c r="B4" i="1"/>
  <c r="B81" i="2" l="1"/>
  <c r="N81" i="2" s="1"/>
  <c r="N82" i="2"/>
  <c r="B15" i="2"/>
  <c r="N16" i="2"/>
  <c r="B108" i="2"/>
  <c r="N108" i="2" s="1"/>
  <c r="N109" i="2"/>
  <c r="B113" i="2"/>
  <c r="N114" i="2"/>
  <c r="B50" i="2"/>
  <c r="N50" i="2" s="1"/>
  <c r="C46" i="1"/>
  <c r="N15" i="2" l="1"/>
  <c r="B8" i="2"/>
  <c r="N8" i="2" s="1"/>
  <c r="B121" i="2"/>
  <c r="N121" i="2" s="1"/>
  <c r="N113" i="2"/>
</calcChain>
</file>

<file path=xl/sharedStrings.xml><?xml version="1.0" encoding="utf-8"?>
<sst xmlns="http://schemas.openxmlformats.org/spreadsheetml/2006/main" count="243" uniqueCount="84">
  <si>
    <t>Total Modificación</t>
  </si>
  <si>
    <t>Total Devengado</t>
  </si>
  <si>
    <t>Total General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</si>
  <si>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</si>
  <si>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</si>
  <si>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</si>
  <si>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</si>
  <si>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</si>
  <si>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</si>
  <si>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</si>
  <si>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</si>
  <si>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</si>
  <si>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</si>
  <si>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</si>
  <si>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</si>
  <si>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</si>
  <si>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</si>
  <si>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</si>
  <si>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</si>
  <si>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</si>
  <si>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</si>
  <si>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</si>
  <si>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</si>
  <si>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</si>
  <si>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</si>
  <si>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</si>
  <si>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</si>
  <si>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</si>
  <si>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</si>
  <si>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</si>
  <si>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2.4.3-TRANSFERENCIAS CORRIENTES A GOBIERNOS GENERALES LOCALES</t>
  </si>
  <si>
    <t>2.6-BIENES MUEBLES, INMUEBLES E INTANGIBLES</t>
  </si>
  <si>
    <t>2.6.1-MOBILIARIO Y EQUIPO</t>
  </si>
  <si>
    <t>2.6.2-MOBILIARIO Y EQUIPO AUDIOVISUAL, RECREATIVO Y EDUCACIONAL</t>
  </si>
  <si>
    <t>2.6.3-EQUIPO E INSTRUMENTAL, CIENTÍFICO Y LABORATORIO</t>
  </si>
  <si>
    <t>2.6.5-MAQUINARIA, OTROS EQUIPOS Y HERRAMIENTAS</t>
  </si>
  <si>
    <t>2.6.6-EQUIPOS DE DEFENSA Y SEGURIDAD</t>
  </si>
  <si>
    <t>2.6.8-BIENES INTANGIBLES</t>
  </si>
  <si>
    <t>2.7-OBRAS</t>
  </si>
  <si>
    <t>2.7.1-OBRAS EN EDIFICACIONES</t>
  </si>
  <si>
    <t>4-Aplicaciones financieras</t>
  </si>
  <si>
    <t>4.1-Incremento de activos financieros</t>
  </si>
  <si>
    <t>4.1.1-Incremento de activos financieros corrientes</t>
  </si>
  <si>
    <t>4.2-Disminución de pasivos</t>
  </si>
  <si>
    <t>4.2.1-Disminución de pasivos corrientes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</si>
  <si>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</si>
  <si>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</si>
  <si>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</si>
  <si>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</si>
  <si>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</si>
  <si>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</si>
  <si>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</si>
  <si>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</si>
  <si>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</si>
  <si>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</si>
  <si>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</si>
  <si>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Presupuesto Inicial</t>
  </si>
  <si>
    <t xml:space="preserve">Cuenta </t>
  </si>
  <si>
    <t>Diciembre</t>
  </si>
  <si>
    <t>FUENTE: DEPARTAMENTOS PRESUPUESTO Y CONTABILIDAD LOTERIA NACIONAL</t>
  </si>
  <si>
    <t>2.1.4- GRATIFICACIONES Y BONIFICACIONES</t>
  </si>
  <si>
    <t>Cuenta Presupuestaria</t>
  </si>
  <si>
    <t>01-Actividad Central</t>
  </si>
  <si>
    <t>0100-FONDO GENERAL</t>
  </si>
  <si>
    <t>9999-VENTAS DE MERCANCIA</t>
  </si>
  <si>
    <t>2.6.4-VEHÍCULOS Y EQUIPO DE TRANSPORTE, TRACCIÓN Y ELEVACIÓN</t>
  </si>
  <si>
    <t>11-Producción y Comercialización de Productos de Loteria</t>
  </si>
  <si>
    <t>2.3.5- ARTICULOS DE PLASTICO</t>
  </si>
  <si>
    <t>12-Asistencia Social y Desarrollo Comunitario</t>
  </si>
  <si>
    <t>96-Deuda Publica y Otras Operaciones Financieras</t>
  </si>
  <si>
    <t>4.2- DISMINUCION DE PASIVOS</t>
  </si>
  <si>
    <t>4.2.1- DISMINUCION DE PASIVOS</t>
  </si>
  <si>
    <t>98-Administración de Contribuciones Especiales</t>
  </si>
  <si>
    <t>99-Administración de Activos, Pasivos y Transferencias</t>
  </si>
  <si>
    <t>Cuenta</t>
  </si>
  <si>
    <t>Presupuesto Aprobado</t>
  </si>
  <si>
    <t>Presupuesto Modificado</t>
  </si>
  <si>
    <t>4-APLICACIONES FINANCIERAS</t>
  </si>
  <si>
    <t>FUENTE: SIGEF</t>
  </si>
  <si>
    <t>MARLENNY PERALTA</t>
  </si>
  <si>
    <t>NATALY PANIAGUA DE ROSARIO</t>
  </si>
  <si>
    <t>ENC. HONORIFICA DE PRESUPUESTO</t>
  </si>
  <si>
    <t>DIRECTORA FINANCIERA</t>
  </si>
  <si>
    <t>Presus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</si>
</sst>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2"/>
      <color indexed="8"/>
      <name val="Calibri"/>
    </font>
    <font>
      <sz val="9"/>
      <color indexed="8"/>
      <name val="Calibri"/>
    </font>
    <font>
      <sz val="9"/>
      <color indexed="8"/>
      <name val="Calibri"/>
    </font>
    <font>
      <b/>
      <sz val="9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3" fillId="0" borderId="0" xfId="0" applyNumberFormat="1" applyFont="1" applyAlignment="1">
      <alignment horizontal="left" indent="2"/>
    </xf>
    <xf numFmtId="4" fontId="0" fillId="0" borderId="0" xfId="0" applyNumberFormat="1"/>
    <xf numFmtId="4" fontId="2" fillId="0" borderId="0" xfId="0" applyNumberFormat="1" applyFont="1" applyAlignment="1">
      <alignment horizontal="right"/>
    </xf>
    <xf numFmtId="0" fontId="0" fillId="0" borderId="0" xfId="0" applyFill="1" applyBorder="1"/>
    <xf numFmtId="4" fontId="0" fillId="0" borderId="0" xfId="0" applyNumberFormat="1" applyFill="1" applyBorder="1"/>
    <xf numFmtId="4" fontId="1" fillId="0" borderId="0" xfId="0" applyNumberFormat="1" applyFont="1" applyFill="1" applyBorder="1" applyAlignment="1">
      <alignment horizontal="left"/>
    </xf>
    <xf numFmtId="4" fontId="4" fillId="0" borderId="0" xfId="0" applyNumberFormat="1" applyFont="1" applyAlignment="1">
      <alignment horizontal="right"/>
    </xf>
    <xf numFmtId="0" fontId="5" fillId="0" borderId="0" xfId="0" applyFont="1"/>
    <xf numFmtId="49" fontId="6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right"/>
    </xf>
    <xf numFmtId="0" fontId="7" fillId="0" borderId="0" xfId="0" applyFont="1"/>
    <xf numFmtId="49" fontId="4" fillId="0" borderId="0" xfId="0" applyNumberFormat="1" applyFont="1" applyAlignment="1">
      <alignment horizontal="left" indent="1"/>
    </xf>
    <xf numFmtId="49" fontId="6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/>
    </xf>
    <xf numFmtId="49" fontId="6" fillId="2" borderId="0" xfId="0" applyNumberFormat="1" applyFont="1" applyFill="1" applyAlignment="1">
      <alignment horizontal="left"/>
    </xf>
    <xf numFmtId="4" fontId="6" fillId="2" borderId="0" xfId="0" applyNumberFormat="1" applyFont="1" applyFill="1" applyAlignment="1">
      <alignment horizontal="right"/>
    </xf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 indent="2"/>
    </xf>
    <xf numFmtId="4" fontId="9" fillId="0" borderId="0" xfId="0" applyNumberFormat="1" applyFont="1" applyAlignment="1">
      <alignment horizontal="left"/>
    </xf>
    <xf numFmtId="49" fontId="10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 indent="2"/>
    </xf>
    <xf numFmtId="49" fontId="4" fillId="0" borderId="0" xfId="0" applyNumberFormat="1" applyFont="1" applyAlignment="1">
      <alignment horizontal="left" indent="3"/>
    </xf>
    <xf numFmtId="49" fontId="11" fillId="0" borderId="0" xfId="0" applyNumberFormat="1" applyFont="1" applyAlignment="1">
      <alignment horizontal="left" indent="4"/>
    </xf>
    <xf numFmtId="4" fontId="11" fillId="0" borderId="0" xfId="0" applyNumberFormat="1" applyFont="1" applyAlignment="1">
      <alignment horizontal="right"/>
    </xf>
    <xf numFmtId="49" fontId="11" fillId="0" borderId="0" xfId="0" applyNumberFormat="1" applyFont="1" applyAlignment="1">
      <alignment horizontal="left" indent="3"/>
    </xf>
    <xf numFmtId="4" fontId="4" fillId="2" borderId="0" xfId="0" applyNumberFormat="1" applyFont="1" applyFill="1" applyAlignment="1">
      <alignment horizontal="right"/>
    </xf>
    <xf numFmtId="49" fontId="10" fillId="2" borderId="1" xfId="0" applyNumberFormat="1" applyFont="1" applyFill="1" applyBorder="1" applyAlignment="1">
      <alignment horizontal="left"/>
    </xf>
    <xf numFmtId="4" fontId="10" fillId="2" borderId="1" xfId="0" applyNumberFormat="1" applyFont="1" applyFill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 applyAlignment="1">
      <alignment horizontal="right"/>
    </xf>
    <xf numFmtId="49" fontId="4" fillId="0" borderId="1" xfId="0" applyNumberFormat="1" applyFont="1" applyBorder="1" applyAlignment="1">
      <alignment horizontal="left" indent="1"/>
    </xf>
    <xf numFmtId="49" fontId="11" fillId="0" borderId="1" xfId="0" applyNumberFormat="1" applyFont="1" applyBorder="1" applyAlignment="1">
      <alignment horizontal="left" indent="2"/>
    </xf>
    <xf numFmtId="4" fontId="11" fillId="0" borderId="1" xfId="0" applyNumberFormat="1" applyFont="1" applyBorder="1" applyAlignment="1">
      <alignment horizontal="right"/>
    </xf>
    <xf numFmtId="49" fontId="11" fillId="0" borderId="1" xfId="0" applyNumberFormat="1" applyFont="1" applyBorder="1" applyAlignment="1">
      <alignment horizontal="left" wrapText="1" indent="2"/>
    </xf>
    <xf numFmtId="49" fontId="6" fillId="2" borderId="1" xfId="0" applyNumberFormat="1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/>
    </xf>
    <xf numFmtId="4" fontId="5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28575</xdr:rowOff>
    </xdr:from>
    <xdr:to>
      <xdr:col>4</xdr:col>
      <xdr:colOff>1562100</xdr:colOff>
      <xdr:row>3</xdr:row>
      <xdr:rowOff>0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D8646E70-9841-4AA5-8C77-B4BDC4DDF9E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76800" y="28575"/>
          <a:ext cx="15430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0</xdr:row>
      <xdr:rowOff>0</xdr:rowOff>
    </xdr:from>
    <xdr:to>
      <xdr:col>1</xdr:col>
      <xdr:colOff>1562100</xdr:colOff>
      <xdr:row>3</xdr:row>
      <xdr:rowOff>104775</xdr:rowOff>
    </xdr:to>
    <xdr:pic>
      <xdr:nvPicPr>
        <xdr:cNvPr id="3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924B7BFD-0137-47C7-9F79-E9C0F69B890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1975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47625</xdr:rowOff>
    </xdr:from>
    <xdr:to>
      <xdr:col>0</xdr:col>
      <xdr:colOff>1599057</xdr:colOff>
      <xdr:row>5</xdr:row>
      <xdr:rowOff>28575</xdr:rowOff>
    </xdr:to>
    <xdr:pic>
      <xdr:nvPicPr>
        <xdr:cNvPr id="2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F92244DA-B1FA-403A-8EA9-AFF0401C498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428625"/>
          <a:ext cx="1580007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57150</xdr:colOff>
      <xdr:row>1</xdr:row>
      <xdr:rowOff>95249</xdr:rowOff>
    </xdr:from>
    <xdr:to>
      <xdr:col>12</xdr:col>
      <xdr:colOff>317957</xdr:colOff>
      <xdr:row>4</xdr:row>
      <xdr:rowOff>161924</xdr:rowOff>
    </xdr:to>
    <xdr:pic>
      <xdr:nvPicPr>
        <xdr:cNvPr id="3" name="Imagen 1" descr="Logo Ministerio de Hacienda">
          <a:extLst>
            <a:ext uri="{FF2B5EF4-FFF2-40B4-BE49-F238E27FC236}">
              <a16:creationId xmlns:a16="http://schemas.microsoft.com/office/drawing/2014/main" id="{4A051AA8-9DCC-4276-9CD5-D6EDE297172B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173200" y="285749"/>
          <a:ext cx="1946732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01B47-C359-4E53-B414-7B3E99D3D9C1}">
  <dimension ref="B1:G165"/>
  <sheetViews>
    <sheetView workbookViewId="0">
      <selection activeCell="G30" sqref="G30"/>
    </sheetView>
  </sheetViews>
  <sheetFormatPr defaultRowHeight="15" x14ac:dyDescent="0.25"/>
  <cols>
    <col min="2" max="2" width="43.42578125" bestFit="1" customWidth="1"/>
    <col min="3" max="3" width="30.140625" bestFit="1" customWidth="1"/>
    <col min="4" max="5" width="25.28515625" bestFit="1" customWidth="1"/>
  </cols>
  <sheetData>
    <row r="1" spans="2:5" x14ac:dyDescent="0.25">
      <c r="C1" s="2"/>
      <c r="D1" s="2"/>
    </row>
    <row r="2" spans="2:5" x14ac:dyDescent="0.25">
      <c r="C2" s="2"/>
      <c r="D2" s="2"/>
    </row>
    <row r="3" spans="2:5" x14ac:dyDescent="0.25">
      <c r="C3" s="2"/>
      <c r="D3" s="2"/>
    </row>
    <row r="4" spans="2:5" x14ac:dyDescent="0.25">
      <c r="C4" s="2"/>
      <c r="D4" s="2"/>
    </row>
    <row r="5" spans="2:5" x14ac:dyDescent="0.25">
      <c r="C5" s="2"/>
      <c r="D5" s="2"/>
    </row>
    <row r="6" spans="2:5" ht="15.75" x14ac:dyDescent="0.25">
      <c r="B6" s="34" t="s">
        <v>74</v>
      </c>
      <c r="C6" s="35" t="s">
        <v>75</v>
      </c>
      <c r="D6" s="35" t="s">
        <v>76</v>
      </c>
      <c r="E6" s="35" t="s">
        <v>76</v>
      </c>
    </row>
    <row r="7" spans="2:5" x14ac:dyDescent="0.25">
      <c r="B7" s="36" t="s">
        <v>3</v>
      </c>
      <c r="C7" s="37">
        <f>+C8+C14+C24+C33+C36+C43</f>
        <v>1814292207</v>
      </c>
      <c r="D7" s="37"/>
      <c r="E7" s="37">
        <f>+E8+E14+E24+E33+E36+E43</f>
        <v>1814292207</v>
      </c>
    </row>
    <row r="8" spans="2:5" x14ac:dyDescent="0.25">
      <c r="B8" s="38" t="s">
        <v>4</v>
      </c>
      <c r="C8" s="37">
        <f>+C9+C10+C11+C12+C13</f>
        <v>873492207</v>
      </c>
      <c r="D8" s="37"/>
      <c r="E8" s="37">
        <f>+E9+E10+E11+E12+E13</f>
        <v>873492207</v>
      </c>
    </row>
    <row r="9" spans="2:5" x14ac:dyDescent="0.25">
      <c r="B9" s="39" t="s">
        <v>5</v>
      </c>
      <c r="C9" s="40">
        <v>673398158</v>
      </c>
      <c r="D9" s="40"/>
      <c r="E9" s="40">
        <v>673398158</v>
      </c>
    </row>
    <row r="10" spans="2:5" x14ac:dyDescent="0.25">
      <c r="B10" s="39" t="s">
        <v>6</v>
      </c>
      <c r="C10" s="40">
        <v>82500000</v>
      </c>
      <c r="D10" s="40"/>
      <c r="E10" s="40">
        <v>82500000</v>
      </c>
    </row>
    <row r="11" spans="2:5" x14ac:dyDescent="0.25">
      <c r="B11" s="39" t="s">
        <v>7</v>
      </c>
      <c r="C11" s="40">
        <v>3000000</v>
      </c>
      <c r="D11" s="40"/>
      <c r="E11" s="40">
        <v>3000000</v>
      </c>
    </row>
    <row r="12" spans="2:5" x14ac:dyDescent="0.25">
      <c r="B12" s="39" t="s">
        <v>60</v>
      </c>
      <c r="C12" s="40">
        <v>46500000</v>
      </c>
      <c r="D12" s="40"/>
      <c r="E12" s="40">
        <v>46500000</v>
      </c>
    </row>
    <row r="13" spans="2:5" x14ac:dyDescent="0.25">
      <c r="B13" s="39" t="s">
        <v>8</v>
      </c>
      <c r="C13" s="40">
        <v>68094049</v>
      </c>
      <c r="D13" s="40"/>
      <c r="E13" s="40">
        <v>68094049</v>
      </c>
    </row>
    <row r="14" spans="2:5" x14ac:dyDescent="0.25">
      <c r="B14" s="38" t="s">
        <v>9</v>
      </c>
      <c r="C14" s="37">
        <f>+C15+C16+C17+C18+C19+C20+C21+C22+C23</f>
        <v>498700000</v>
      </c>
      <c r="D14" s="37"/>
      <c r="E14" s="37">
        <f>+E15+E16+E17+E18+E19+E20+E21+E22+E23</f>
        <v>498700000</v>
      </c>
    </row>
    <row r="15" spans="2:5" x14ac:dyDescent="0.25">
      <c r="B15" s="39" t="s">
        <v>10</v>
      </c>
      <c r="C15" s="40">
        <v>22200000</v>
      </c>
      <c r="D15" s="40"/>
      <c r="E15" s="40">
        <v>22200000</v>
      </c>
    </row>
    <row r="16" spans="2:5" x14ac:dyDescent="0.25">
      <c r="B16" s="39" t="s">
        <v>11</v>
      </c>
      <c r="C16" s="40">
        <v>64000000</v>
      </c>
      <c r="D16" s="40"/>
      <c r="E16" s="40">
        <v>64000000</v>
      </c>
    </row>
    <row r="17" spans="2:7" x14ac:dyDescent="0.25">
      <c r="B17" s="39" t="s">
        <v>12</v>
      </c>
      <c r="C17" s="40">
        <v>10000000</v>
      </c>
      <c r="D17" s="40"/>
      <c r="E17" s="40">
        <v>10000000</v>
      </c>
    </row>
    <row r="18" spans="2:7" x14ac:dyDescent="0.25">
      <c r="B18" s="39" t="s">
        <v>13</v>
      </c>
      <c r="C18" s="40">
        <v>2000000</v>
      </c>
      <c r="D18" s="40"/>
      <c r="E18" s="40">
        <v>2000000</v>
      </c>
    </row>
    <row r="19" spans="2:7" x14ac:dyDescent="0.25">
      <c r="B19" s="39" t="s">
        <v>14</v>
      </c>
      <c r="C19" s="40">
        <v>5000000</v>
      </c>
      <c r="D19" s="40"/>
      <c r="E19" s="40">
        <v>5000000</v>
      </c>
    </row>
    <row r="20" spans="2:7" x14ac:dyDescent="0.25">
      <c r="B20" s="39" t="s">
        <v>15</v>
      </c>
      <c r="C20" s="40">
        <v>35000000</v>
      </c>
      <c r="D20" s="40"/>
      <c r="E20" s="40">
        <v>35000000</v>
      </c>
    </row>
    <row r="21" spans="2:7" ht="24.75" x14ac:dyDescent="0.25">
      <c r="B21" s="41" t="s">
        <v>16</v>
      </c>
      <c r="C21" s="40">
        <v>70000000</v>
      </c>
      <c r="D21" s="40"/>
      <c r="E21" s="40">
        <v>70000000</v>
      </c>
    </row>
    <row r="22" spans="2:7" ht="24.75" x14ac:dyDescent="0.25">
      <c r="B22" s="41" t="s">
        <v>17</v>
      </c>
      <c r="C22" s="40">
        <v>277000000</v>
      </c>
      <c r="D22" s="40"/>
      <c r="E22" s="40">
        <v>277000000</v>
      </c>
    </row>
    <row r="23" spans="2:7" x14ac:dyDescent="0.25">
      <c r="B23" s="39" t="s">
        <v>18</v>
      </c>
      <c r="C23" s="40">
        <v>13500000</v>
      </c>
      <c r="D23" s="40"/>
      <c r="E23" s="40">
        <v>13500000</v>
      </c>
    </row>
    <row r="24" spans="2:7" x14ac:dyDescent="0.25">
      <c r="B24" s="38" t="s">
        <v>19</v>
      </c>
      <c r="C24" s="37">
        <f>+C25+C26+C27+C28+C29+C30+C31+C32</f>
        <v>103100000</v>
      </c>
      <c r="D24" s="37"/>
      <c r="E24" s="37">
        <f>+E25+E26+E27+E28+E29+E30+E31+E32</f>
        <v>103100000</v>
      </c>
    </row>
    <row r="25" spans="2:7" x14ac:dyDescent="0.25">
      <c r="B25" s="39" t="s">
        <v>20</v>
      </c>
      <c r="C25" s="40">
        <v>11000000</v>
      </c>
      <c r="D25" s="40"/>
      <c r="E25" s="40">
        <v>11000000</v>
      </c>
    </row>
    <row r="26" spans="2:7" x14ac:dyDescent="0.25">
      <c r="B26" s="39" t="s">
        <v>21</v>
      </c>
      <c r="C26" s="40">
        <v>4500000</v>
      </c>
      <c r="D26" s="40"/>
      <c r="E26" s="40">
        <v>4500000</v>
      </c>
    </row>
    <row r="27" spans="2:7" x14ac:dyDescent="0.25">
      <c r="B27" s="39" t="s">
        <v>22</v>
      </c>
      <c r="C27" s="40">
        <v>9800000</v>
      </c>
      <c r="D27" s="40"/>
      <c r="E27" s="40">
        <v>9800000</v>
      </c>
    </row>
    <row r="28" spans="2:7" x14ac:dyDescent="0.25">
      <c r="B28" s="39" t="s">
        <v>23</v>
      </c>
      <c r="C28" s="40">
        <v>4000000</v>
      </c>
      <c r="D28" s="40"/>
      <c r="E28" s="40">
        <v>4000000</v>
      </c>
    </row>
    <row r="29" spans="2:7" x14ac:dyDescent="0.25">
      <c r="B29" s="39" t="s">
        <v>24</v>
      </c>
      <c r="C29" s="40">
        <v>5500000</v>
      </c>
      <c r="D29" s="40"/>
      <c r="E29" s="40">
        <v>5500000</v>
      </c>
    </row>
    <row r="30" spans="2:7" ht="24.75" x14ac:dyDescent="0.25">
      <c r="B30" s="41" t="s">
        <v>25</v>
      </c>
      <c r="C30" s="40">
        <v>10000000</v>
      </c>
      <c r="D30" s="40"/>
      <c r="E30" s="40">
        <v>10000000</v>
      </c>
      <c r="G30" t="s">
        <v>83</v>
      </c>
    </row>
    <row r="31" spans="2:7" ht="24.75" x14ac:dyDescent="0.25">
      <c r="B31" s="41" t="s">
        <v>26</v>
      </c>
      <c r="C31" s="40">
        <v>26500000</v>
      </c>
      <c r="D31" s="40"/>
      <c r="E31" s="40">
        <v>26500000</v>
      </c>
    </row>
    <row r="32" spans="2:7" x14ac:dyDescent="0.25">
      <c r="B32" s="39" t="s">
        <v>27</v>
      </c>
      <c r="C32" s="40">
        <v>31800000</v>
      </c>
      <c r="D32" s="40"/>
      <c r="E32" s="40">
        <v>31800000</v>
      </c>
    </row>
    <row r="33" spans="2:5" x14ac:dyDescent="0.25">
      <c r="B33" s="38" t="s">
        <v>28</v>
      </c>
      <c r="C33" s="37">
        <f>+C34+C35</f>
        <v>205000000</v>
      </c>
      <c r="D33" s="37"/>
      <c r="E33" s="37">
        <f>+E34+E35</f>
        <v>205000000</v>
      </c>
    </row>
    <row r="34" spans="2:5" ht="24.75" x14ac:dyDescent="0.25">
      <c r="B34" s="41" t="s">
        <v>29</v>
      </c>
      <c r="C34" s="40">
        <v>200000000</v>
      </c>
      <c r="D34" s="40"/>
      <c r="E34" s="40">
        <v>200000000</v>
      </c>
    </row>
    <row r="35" spans="2:5" ht="24.75" x14ac:dyDescent="0.25">
      <c r="B35" s="41" t="s">
        <v>30</v>
      </c>
      <c r="C35" s="40">
        <v>5000000</v>
      </c>
      <c r="D35" s="40"/>
      <c r="E35" s="40">
        <v>5000000</v>
      </c>
    </row>
    <row r="36" spans="2:5" x14ac:dyDescent="0.25">
      <c r="B36" s="38" t="s">
        <v>31</v>
      </c>
      <c r="C36" s="37">
        <f>+C37+C38+C39+C40+C41+C42</f>
        <v>112000000</v>
      </c>
      <c r="D36" s="37"/>
      <c r="E36" s="37">
        <f>+E37+E38+E39+E40+E41+E42</f>
        <v>112000000</v>
      </c>
    </row>
    <row r="37" spans="2:5" x14ac:dyDescent="0.25">
      <c r="B37" s="39" t="s">
        <v>32</v>
      </c>
      <c r="C37" s="40">
        <v>29500000</v>
      </c>
      <c r="D37" s="40"/>
      <c r="E37" s="40">
        <v>29500000</v>
      </c>
    </row>
    <row r="38" spans="2:5" ht="24.75" x14ac:dyDescent="0.25">
      <c r="B38" s="41" t="s">
        <v>33</v>
      </c>
      <c r="C38" s="40">
        <v>4500000</v>
      </c>
      <c r="D38" s="40"/>
      <c r="E38" s="40">
        <v>4500000</v>
      </c>
    </row>
    <row r="39" spans="2:5" ht="24.75" x14ac:dyDescent="0.25">
      <c r="B39" s="41" t="s">
        <v>34</v>
      </c>
      <c r="C39" s="40">
        <v>5000000</v>
      </c>
      <c r="D39" s="40"/>
      <c r="E39" s="40">
        <v>5000000</v>
      </c>
    </row>
    <row r="40" spans="2:5" ht="108.75" x14ac:dyDescent="0.25">
      <c r="B40" s="41" t="s">
        <v>35</v>
      </c>
      <c r="C40" s="40">
        <v>46000000</v>
      </c>
      <c r="D40" s="40"/>
      <c r="E40" s="40">
        <v>46000000</v>
      </c>
    </row>
    <row r="41" spans="2:5" ht="84.75" x14ac:dyDescent="0.25">
      <c r="B41" s="41" t="s">
        <v>36</v>
      </c>
      <c r="C41" s="40">
        <v>2000000</v>
      </c>
      <c r="D41" s="40"/>
      <c r="E41" s="40">
        <v>2000000</v>
      </c>
    </row>
    <row r="42" spans="2:5" x14ac:dyDescent="0.25">
      <c r="B42" s="39" t="s">
        <v>37</v>
      </c>
      <c r="C42" s="40">
        <v>25000000</v>
      </c>
      <c r="D42" s="40"/>
      <c r="E42" s="40">
        <v>25000000</v>
      </c>
    </row>
    <row r="43" spans="2:5" x14ac:dyDescent="0.25">
      <c r="B43" s="38" t="s">
        <v>38</v>
      </c>
      <c r="C43" s="37">
        <f>+C44</f>
        <v>22000000</v>
      </c>
      <c r="D43" s="37"/>
      <c r="E43" s="37">
        <f>+E44</f>
        <v>22000000</v>
      </c>
    </row>
    <row r="44" spans="2:5" x14ac:dyDescent="0.25">
      <c r="B44" s="39" t="s">
        <v>39</v>
      </c>
      <c r="C44" s="40">
        <v>22000000</v>
      </c>
      <c r="D44" s="40"/>
      <c r="E44" s="40">
        <v>22000000</v>
      </c>
    </row>
    <row r="45" spans="2:5" x14ac:dyDescent="0.25">
      <c r="B45" s="36" t="s">
        <v>77</v>
      </c>
      <c r="C45" s="37">
        <f>+C46+C48</f>
        <v>70000000</v>
      </c>
      <c r="D45" s="37"/>
      <c r="E45" s="37">
        <f>+E46+E48</f>
        <v>70000000</v>
      </c>
    </row>
    <row r="46" spans="2:5" x14ac:dyDescent="0.25">
      <c r="B46" s="38" t="s">
        <v>41</v>
      </c>
      <c r="C46" s="37">
        <f>+C47</f>
        <v>20000000</v>
      </c>
      <c r="D46" s="37"/>
      <c r="E46" s="37">
        <f>+E47</f>
        <v>20000000</v>
      </c>
    </row>
    <row r="47" spans="2:5" x14ac:dyDescent="0.25">
      <c r="B47" s="39" t="s">
        <v>42</v>
      </c>
      <c r="C47" s="40">
        <v>20000000</v>
      </c>
      <c r="D47" s="40"/>
      <c r="E47" s="40">
        <v>20000000</v>
      </c>
    </row>
    <row r="48" spans="2:5" x14ac:dyDescent="0.25">
      <c r="B48" s="38" t="s">
        <v>43</v>
      </c>
      <c r="C48" s="37">
        <f>+C49</f>
        <v>50000000</v>
      </c>
      <c r="D48" s="37"/>
      <c r="E48" s="37">
        <f>+E49</f>
        <v>50000000</v>
      </c>
    </row>
    <row r="49" spans="2:5" x14ac:dyDescent="0.25">
      <c r="B49" s="39" t="s">
        <v>44</v>
      </c>
      <c r="C49" s="40">
        <v>50000000</v>
      </c>
      <c r="D49" s="40"/>
      <c r="E49" s="40">
        <v>50000000</v>
      </c>
    </row>
    <row r="50" spans="2:5" x14ac:dyDescent="0.25">
      <c r="B50" s="42" t="s">
        <v>2</v>
      </c>
      <c r="C50" s="43">
        <f>+C45+C7</f>
        <v>1884292207</v>
      </c>
      <c r="D50" s="43"/>
      <c r="E50" s="43">
        <f>+E45+E7</f>
        <v>1884292207</v>
      </c>
    </row>
    <row r="51" spans="2:5" x14ac:dyDescent="0.25">
      <c r="B51" s="8" t="s">
        <v>78</v>
      </c>
      <c r="C51" s="2"/>
      <c r="D51" s="2"/>
    </row>
    <row r="52" spans="2:5" x14ac:dyDescent="0.25">
      <c r="C52" s="2"/>
      <c r="D52" s="2"/>
    </row>
    <row r="53" spans="2:5" x14ac:dyDescent="0.25">
      <c r="C53" s="2"/>
      <c r="D53" s="2"/>
    </row>
    <row r="54" spans="2:5" x14ac:dyDescent="0.25">
      <c r="C54" s="2"/>
      <c r="D54" s="2"/>
    </row>
    <row r="55" spans="2:5" x14ac:dyDescent="0.25">
      <c r="B55" s="8" t="s">
        <v>79</v>
      </c>
      <c r="C55" s="44" t="s">
        <v>80</v>
      </c>
      <c r="D55" s="2"/>
    </row>
    <row r="56" spans="2:5" x14ac:dyDescent="0.25">
      <c r="B56" s="8" t="s">
        <v>81</v>
      </c>
      <c r="C56" s="44" t="s">
        <v>82</v>
      </c>
      <c r="D56" s="2"/>
    </row>
    <row r="57" spans="2:5" x14ac:dyDescent="0.25">
      <c r="C57" s="2"/>
      <c r="D57" s="2"/>
    </row>
    <row r="58" spans="2:5" x14ac:dyDescent="0.25">
      <c r="C58" s="2"/>
      <c r="D58" s="2"/>
    </row>
    <row r="59" spans="2:5" x14ac:dyDescent="0.25">
      <c r="C59" s="2"/>
      <c r="D59" s="2"/>
    </row>
    <row r="60" spans="2:5" x14ac:dyDescent="0.25">
      <c r="C60" s="2"/>
      <c r="D60" s="2"/>
    </row>
    <row r="61" spans="2:5" x14ac:dyDescent="0.25">
      <c r="C61" s="2"/>
      <c r="D61" s="2"/>
    </row>
    <row r="62" spans="2:5" x14ac:dyDescent="0.25">
      <c r="C62" s="2"/>
      <c r="D62" s="2"/>
    </row>
    <row r="63" spans="2:5" x14ac:dyDescent="0.25">
      <c r="C63" s="2"/>
      <c r="D63" s="2"/>
    </row>
    <row r="64" spans="2:5" x14ac:dyDescent="0.25">
      <c r="C64" s="2"/>
      <c r="D64" s="2"/>
    </row>
    <row r="65" spans="3:4" x14ac:dyDescent="0.25">
      <c r="C65" s="2"/>
      <c r="D65" s="2"/>
    </row>
    <row r="66" spans="3:4" x14ac:dyDescent="0.25">
      <c r="C66" s="2"/>
      <c r="D66" s="2"/>
    </row>
    <row r="67" spans="3:4" x14ac:dyDescent="0.25">
      <c r="C67" s="2"/>
      <c r="D67" s="2"/>
    </row>
    <row r="68" spans="3:4" x14ac:dyDescent="0.25">
      <c r="C68" s="2"/>
      <c r="D68" s="2"/>
    </row>
    <row r="69" spans="3:4" x14ac:dyDescent="0.25">
      <c r="C69" s="2"/>
      <c r="D69" s="2"/>
    </row>
    <row r="70" spans="3:4" x14ac:dyDescent="0.25">
      <c r="C70" s="2"/>
      <c r="D70" s="2"/>
    </row>
    <row r="71" spans="3:4" x14ac:dyDescent="0.25">
      <c r="C71" s="2"/>
      <c r="D71" s="2"/>
    </row>
    <row r="72" spans="3:4" x14ac:dyDescent="0.25">
      <c r="C72" s="2"/>
      <c r="D72" s="2"/>
    </row>
    <row r="73" spans="3:4" x14ac:dyDescent="0.25">
      <c r="C73" s="2"/>
      <c r="D73" s="2"/>
    </row>
    <row r="74" spans="3:4" x14ac:dyDescent="0.25">
      <c r="C74" s="2"/>
      <c r="D74" s="2"/>
    </row>
    <row r="75" spans="3:4" x14ac:dyDescent="0.25">
      <c r="C75" s="2"/>
      <c r="D75" s="2"/>
    </row>
    <row r="76" spans="3:4" x14ac:dyDescent="0.25">
      <c r="C76" s="2"/>
      <c r="D76" s="2"/>
    </row>
    <row r="77" spans="3:4" x14ac:dyDescent="0.25">
      <c r="C77" s="2"/>
      <c r="D77" s="2"/>
    </row>
    <row r="78" spans="3:4" x14ac:dyDescent="0.25">
      <c r="C78" s="2"/>
      <c r="D78" s="2"/>
    </row>
    <row r="79" spans="3:4" x14ac:dyDescent="0.25">
      <c r="C79" s="2"/>
      <c r="D79" s="2"/>
    </row>
    <row r="80" spans="3:4" x14ac:dyDescent="0.25">
      <c r="C80" s="2"/>
      <c r="D80" s="2"/>
    </row>
    <row r="81" spans="3:4" x14ac:dyDescent="0.25">
      <c r="C81" s="2"/>
      <c r="D81" s="2"/>
    </row>
    <row r="82" spans="3:4" x14ac:dyDescent="0.25">
      <c r="C82" s="2"/>
      <c r="D82" s="2"/>
    </row>
    <row r="83" spans="3:4" x14ac:dyDescent="0.25">
      <c r="C83" s="2"/>
      <c r="D83" s="2"/>
    </row>
    <row r="84" spans="3:4" x14ac:dyDescent="0.25">
      <c r="C84" s="2"/>
      <c r="D84" s="2"/>
    </row>
    <row r="85" spans="3:4" x14ac:dyDescent="0.25">
      <c r="C85" s="2"/>
      <c r="D85" s="2"/>
    </row>
    <row r="86" spans="3:4" x14ac:dyDescent="0.25">
      <c r="C86" s="2"/>
      <c r="D86" s="2"/>
    </row>
    <row r="87" spans="3:4" x14ac:dyDescent="0.25">
      <c r="C87" s="2"/>
      <c r="D87" s="2"/>
    </row>
    <row r="88" spans="3:4" x14ac:dyDescent="0.25">
      <c r="C88" s="2"/>
      <c r="D88" s="2"/>
    </row>
    <row r="89" spans="3:4" x14ac:dyDescent="0.25">
      <c r="C89" s="2"/>
      <c r="D89" s="2"/>
    </row>
    <row r="90" spans="3:4" x14ac:dyDescent="0.25">
      <c r="C90" s="2"/>
      <c r="D90" s="2"/>
    </row>
    <row r="91" spans="3:4" x14ac:dyDescent="0.25">
      <c r="C91" s="2"/>
      <c r="D91" s="2"/>
    </row>
    <row r="92" spans="3:4" x14ac:dyDescent="0.25">
      <c r="C92" s="2"/>
      <c r="D92" s="2"/>
    </row>
    <row r="93" spans="3:4" x14ac:dyDescent="0.25">
      <c r="C93" s="2"/>
      <c r="D93" s="2"/>
    </row>
    <row r="94" spans="3:4" x14ac:dyDescent="0.25">
      <c r="C94" s="2"/>
      <c r="D94" s="2"/>
    </row>
    <row r="95" spans="3:4" x14ac:dyDescent="0.25">
      <c r="C95" s="2"/>
      <c r="D95" s="2"/>
    </row>
    <row r="96" spans="3:4" x14ac:dyDescent="0.25">
      <c r="C96" s="2"/>
      <c r="D96" s="2"/>
    </row>
    <row r="97" spans="3:4" x14ac:dyDescent="0.25">
      <c r="C97" s="2"/>
      <c r="D97" s="2"/>
    </row>
    <row r="98" spans="3:4" x14ac:dyDescent="0.25">
      <c r="C98" s="2"/>
      <c r="D98" s="2"/>
    </row>
    <row r="99" spans="3:4" x14ac:dyDescent="0.25">
      <c r="C99" s="2"/>
      <c r="D99" s="2"/>
    </row>
    <row r="100" spans="3:4" x14ac:dyDescent="0.25">
      <c r="C100" s="2"/>
      <c r="D100" s="2"/>
    </row>
    <row r="101" spans="3:4" x14ac:dyDescent="0.25">
      <c r="C101" s="2"/>
      <c r="D101" s="2"/>
    </row>
    <row r="102" spans="3:4" x14ac:dyDescent="0.25">
      <c r="C102" s="2"/>
      <c r="D102" s="2"/>
    </row>
    <row r="103" spans="3:4" x14ac:dyDescent="0.25">
      <c r="C103" s="2"/>
      <c r="D103" s="2"/>
    </row>
    <row r="104" spans="3:4" x14ac:dyDescent="0.25">
      <c r="C104" s="2"/>
      <c r="D104" s="2"/>
    </row>
    <row r="105" spans="3:4" x14ac:dyDescent="0.25">
      <c r="C105" s="2"/>
      <c r="D105" s="2"/>
    </row>
    <row r="106" spans="3:4" x14ac:dyDescent="0.25">
      <c r="C106" s="2"/>
      <c r="D106" s="2"/>
    </row>
    <row r="107" spans="3:4" x14ac:dyDescent="0.25">
      <c r="C107" s="2"/>
      <c r="D107" s="2"/>
    </row>
    <row r="108" spans="3:4" x14ac:dyDescent="0.25">
      <c r="C108" s="2"/>
      <c r="D108" s="2"/>
    </row>
    <row r="109" spans="3:4" x14ac:dyDescent="0.25">
      <c r="C109" s="2"/>
      <c r="D109" s="2"/>
    </row>
    <row r="110" spans="3:4" x14ac:dyDescent="0.25">
      <c r="C110" s="2"/>
      <c r="D110" s="2"/>
    </row>
    <row r="111" spans="3:4" x14ac:dyDescent="0.25">
      <c r="C111" s="2"/>
      <c r="D111" s="2"/>
    </row>
    <row r="112" spans="3:4" x14ac:dyDescent="0.25">
      <c r="C112" s="2"/>
      <c r="D112" s="2"/>
    </row>
    <row r="113" spans="3:4" x14ac:dyDescent="0.25">
      <c r="C113" s="2"/>
      <c r="D113" s="2"/>
    </row>
    <row r="114" spans="3:4" x14ac:dyDescent="0.25">
      <c r="C114" s="2"/>
      <c r="D114" s="2"/>
    </row>
    <row r="115" spans="3:4" x14ac:dyDescent="0.25">
      <c r="C115" s="2"/>
      <c r="D115" s="2"/>
    </row>
    <row r="116" spans="3:4" x14ac:dyDescent="0.25">
      <c r="C116" s="2"/>
      <c r="D116" s="2"/>
    </row>
    <row r="117" spans="3:4" x14ac:dyDescent="0.25">
      <c r="C117" s="2"/>
      <c r="D117" s="2"/>
    </row>
    <row r="118" spans="3:4" x14ac:dyDescent="0.25">
      <c r="C118" s="2"/>
      <c r="D118" s="2"/>
    </row>
    <row r="119" spans="3:4" x14ac:dyDescent="0.25">
      <c r="C119" s="2"/>
      <c r="D119" s="2"/>
    </row>
    <row r="120" spans="3:4" x14ac:dyDescent="0.25">
      <c r="C120" s="2"/>
      <c r="D120" s="2"/>
    </row>
    <row r="121" spans="3:4" x14ac:dyDescent="0.25">
      <c r="C121" s="2"/>
      <c r="D121" s="2"/>
    </row>
    <row r="122" spans="3:4" x14ac:dyDescent="0.25">
      <c r="C122" s="2"/>
      <c r="D122" s="2"/>
    </row>
    <row r="123" spans="3:4" x14ac:dyDescent="0.25">
      <c r="C123" s="2"/>
      <c r="D123" s="2"/>
    </row>
    <row r="124" spans="3:4" x14ac:dyDescent="0.25">
      <c r="C124" s="2"/>
      <c r="D124" s="2"/>
    </row>
    <row r="125" spans="3:4" x14ac:dyDescent="0.25">
      <c r="C125" s="2"/>
      <c r="D125" s="2"/>
    </row>
    <row r="126" spans="3:4" x14ac:dyDescent="0.25">
      <c r="C126" s="2"/>
      <c r="D126" s="2"/>
    </row>
    <row r="127" spans="3:4" x14ac:dyDescent="0.25">
      <c r="C127" s="2"/>
      <c r="D127" s="2"/>
    </row>
    <row r="128" spans="3:4" x14ac:dyDescent="0.25">
      <c r="C128" s="2"/>
      <c r="D128" s="2"/>
    </row>
    <row r="129" spans="3:4" x14ac:dyDescent="0.25">
      <c r="C129" s="2"/>
      <c r="D129" s="2"/>
    </row>
    <row r="130" spans="3:4" x14ac:dyDescent="0.25">
      <c r="C130" s="2"/>
      <c r="D130" s="2"/>
    </row>
    <row r="131" spans="3:4" x14ac:dyDescent="0.25">
      <c r="C131" s="2"/>
      <c r="D131" s="2"/>
    </row>
    <row r="132" spans="3:4" x14ac:dyDescent="0.25">
      <c r="C132" s="2"/>
      <c r="D132" s="2"/>
    </row>
    <row r="133" spans="3:4" x14ac:dyDescent="0.25">
      <c r="C133" s="2"/>
      <c r="D133" s="2"/>
    </row>
    <row r="134" spans="3:4" x14ac:dyDescent="0.25">
      <c r="C134" s="2"/>
      <c r="D134" s="2"/>
    </row>
    <row r="135" spans="3:4" x14ac:dyDescent="0.25">
      <c r="C135" s="2"/>
      <c r="D135" s="2"/>
    </row>
    <row r="136" spans="3:4" x14ac:dyDescent="0.25">
      <c r="C136" s="2"/>
      <c r="D136" s="2"/>
    </row>
    <row r="137" spans="3:4" x14ac:dyDescent="0.25">
      <c r="C137" s="2"/>
      <c r="D137" s="2"/>
    </row>
    <row r="138" spans="3:4" x14ac:dyDescent="0.25">
      <c r="C138" s="2"/>
      <c r="D138" s="2"/>
    </row>
    <row r="139" spans="3:4" x14ac:dyDescent="0.25">
      <c r="C139" s="2"/>
      <c r="D139" s="2"/>
    </row>
    <row r="140" spans="3:4" x14ac:dyDescent="0.25">
      <c r="C140" s="2"/>
      <c r="D140" s="2"/>
    </row>
    <row r="141" spans="3:4" x14ac:dyDescent="0.25">
      <c r="C141" s="2"/>
      <c r="D141" s="2"/>
    </row>
    <row r="142" spans="3:4" x14ac:dyDescent="0.25">
      <c r="C142" s="2"/>
      <c r="D142" s="2"/>
    </row>
    <row r="143" spans="3:4" x14ac:dyDescent="0.25">
      <c r="C143" s="2"/>
      <c r="D143" s="2"/>
    </row>
    <row r="144" spans="3:4" x14ac:dyDescent="0.25">
      <c r="C144" s="2"/>
      <c r="D144" s="2"/>
    </row>
    <row r="145" spans="3:4" x14ac:dyDescent="0.25">
      <c r="C145" s="2"/>
      <c r="D145" s="2"/>
    </row>
    <row r="146" spans="3:4" x14ac:dyDescent="0.25">
      <c r="C146" s="2"/>
      <c r="D146" s="2"/>
    </row>
    <row r="147" spans="3:4" x14ac:dyDescent="0.25">
      <c r="C147" s="2"/>
      <c r="D147" s="2"/>
    </row>
    <row r="148" spans="3:4" x14ac:dyDescent="0.25">
      <c r="C148" s="2"/>
      <c r="D148" s="2"/>
    </row>
    <row r="149" spans="3:4" x14ac:dyDescent="0.25">
      <c r="C149" s="2"/>
      <c r="D149" s="2"/>
    </row>
    <row r="150" spans="3:4" x14ac:dyDescent="0.25">
      <c r="C150" s="2"/>
      <c r="D150" s="2"/>
    </row>
    <row r="151" spans="3:4" x14ac:dyDescent="0.25">
      <c r="C151" s="2"/>
      <c r="D151" s="2"/>
    </row>
    <row r="152" spans="3:4" x14ac:dyDescent="0.25">
      <c r="C152" s="2"/>
      <c r="D152" s="2"/>
    </row>
    <row r="153" spans="3:4" x14ac:dyDescent="0.25">
      <c r="C153" s="2"/>
      <c r="D153" s="2"/>
    </row>
    <row r="154" spans="3:4" x14ac:dyDescent="0.25">
      <c r="C154" s="2"/>
      <c r="D154" s="2"/>
    </row>
    <row r="155" spans="3:4" x14ac:dyDescent="0.25">
      <c r="C155" s="2"/>
      <c r="D155" s="2"/>
    </row>
    <row r="156" spans="3:4" x14ac:dyDescent="0.25">
      <c r="C156" s="2"/>
      <c r="D156" s="2"/>
    </row>
    <row r="157" spans="3:4" x14ac:dyDescent="0.25">
      <c r="C157" s="2"/>
      <c r="D157" s="2"/>
    </row>
    <row r="158" spans="3:4" x14ac:dyDescent="0.25">
      <c r="C158" s="2"/>
      <c r="D158" s="2"/>
    </row>
    <row r="159" spans="3:4" x14ac:dyDescent="0.25">
      <c r="C159" s="2"/>
      <c r="D159" s="2"/>
    </row>
    <row r="160" spans="3:4" x14ac:dyDescent="0.25">
      <c r="C160" s="2"/>
      <c r="D160" s="2"/>
    </row>
    <row r="161" spans="3:4" x14ac:dyDescent="0.25">
      <c r="C161" s="2"/>
      <c r="D161" s="2"/>
    </row>
    <row r="162" spans="3:4" x14ac:dyDescent="0.25">
      <c r="C162" s="2"/>
      <c r="D162" s="2"/>
    </row>
    <row r="163" spans="3:4" x14ac:dyDescent="0.25">
      <c r="C163" s="2"/>
      <c r="D163" s="2"/>
    </row>
    <row r="164" spans="3:4" x14ac:dyDescent="0.25">
      <c r="C164" s="2"/>
      <c r="D164" s="2"/>
    </row>
    <row r="165" spans="3:4" x14ac:dyDescent="0.25">
      <c r="C165" s="2"/>
      <c r="D165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2"/>
  <sheetViews>
    <sheetView tabSelected="1" topLeftCell="C1" zoomScale="90" zoomScaleNormal="90" workbookViewId="0">
      <selection activeCell="V22" sqref="V22"/>
    </sheetView>
  </sheetViews>
  <sheetFormatPr defaultColWidth="9.140625" defaultRowHeight="15" x14ac:dyDescent="0.25"/>
  <cols>
    <col min="1" max="1" width="50" customWidth="1"/>
    <col min="2" max="2" width="17.140625" style="2" bestFit="1" customWidth="1"/>
    <col min="3" max="3" width="14.7109375" style="2" bestFit="1" customWidth="1"/>
    <col min="4" max="5" width="12.28515625" style="2" customWidth="1"/>
    <col min="6" max="6" width="13.42578125" style="2" customWidth="1"/>
    <col min="7" max="14" width="12.28515625" style="2" customWidth="1"/>
    <col min="15" max="15" width="13.5703125" style="2" customWidth="1"/>
    <col min="16" max="16" width="17.85546875" style="2" bestFit="1" customWidth="1"/>
    <col min="18" max="18" width="14.85546875" bestFit="1" customWidth="1"/>
  </cols>
  <sheetData>
    <row r="1" spans="1:16" s="4" customFormat="1" ht="15.75" x14ac:dyDescent="0.25"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5"/>
    </row>
    <row r="2" spans="1:16" ht="26.25" x14ac:dyDescent="0.25">
      <c r="A2" s="13" t="s">
        <v>57</v>
      </c>
      <c r="B2" s="14" t="s">
        <v>56</v>
      </c>
      <c r="C2" s="14" t="s">
        <v>0</v>
      </c>
      <c r="D2" s="15" t="s">
        <v>45</v>
      </c>
      <c r="E2" s="15" t="s">
        <v>46</v>
      </c>
      <c r="F2" s="15" t="s">
        <v>47</v>
      </c>
      <c r="G2" s="15" t="s">
        <v>48</v>
      </c>
      <c r="H2" s="15" t="s">
        <v>49</v>
      </c>
      <c r="I2" s="15" t="s">
        <v>50</v>
      </c>
      <c r="J2" s="15" t="s">
        <v>51</v>
      </c>
      <c r="K2" s="15" t="s">
        <v>52</v>
      </c>
      <c r="L2" s="15" t="s">
        <v>53</v>
      </c>
      <c r="M2" s="15" t="s">
        <v>54</v>
      </c>
      <c r="N2" s="15" t="s">
        <v>55</v>
      </c>
      <c r="O2" s="15" t="s">
        <v>58</v>
      </c>
      <c r="P2" s="15" t="s">
        <v>1</v>
      </c>
    </row>
    <row r="3" spans="1:16" s="11" customFormat="1" ht="12.75" x14ac:dyDescent="0.2">
      <c r="A3" s="9" t="s">
        <v>3</v>
      </c>
      <c r="B3" s="10">
        <f>+B4+B10+B20+B29+B32+B39</f>
        <v>1814292207</v>
      </c>
      <c r="C3" s="10">
        <f>+C4+C10+C20+C29+C32+C39</f>
        <v>1814292207</v>
      </c>
      <c r="D3" s="10">
        <f>+D4+D10+D20+D29+D32+D39</f>
        <v>82715845.640000001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>
        <f>+D3+E3+F3+G3+H3+I3+J3+K3+J3+L3+M3+N3+O3</f>
        <v>82715845.640000001</v>
      </c>
    </row>
    <row r="4" spans="1:16" s="8" customFormat="1" x14ac:dyDescent="0.25">
      <c r="A4" s="12" t="s">
        <v>4</v>
      </c>
      <c r="B4" s="7">
        <f>SUM(B5:B9)</f>
        <v>873492207</v>
      </c>
      <c r="C4" s="7">
        <f>SUM(C5:C9)</f>
        <v>873492207</v>
      </c>
      <c r="D4" s="7">
        <f>+D5+D6+D7+D8+D9</f>
        <v>38797820.740000002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0">
        <f t="shared" ref="P4:P46" si="0">+D4+E4+F4+G4+H4+I4+J4+K4+J4+L4+M4+N4+O4</f>
        <v>38797820.740000002</v>
      </c>
    </row>
    <row r="5" spans="1:16" x14ac:dyDescent="0.25">
      <c r="A5" s="1" t="s">
        <v>5</v>
      </c>
      <c r="B5" s="3">
        <v>673398158</v>
      </c>
      <c r="C5" s="3">
        <v>673398158</v>
      </c>
      <c r="D5" s="3">
        <v>32555811.609999999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0">
        <f t="shared" si="0"/>
        <v>32555811.609999999</v>
      </c>
    </row>
    <row r="6" spans="1:16" x14ac:dyDescent="0.25">
      <c r="A6" s="1" t="s">
        <v>6</v>
      </c>
      <c r="B6" s="3">
        <v>82500000</v>
      </c>
      <c r="C6" s="3">
        <v>82500000</v>
      </c>
      <c r="D6" s="3">
        <v>1673000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0">
        <f t="shared" si="0"/>
        <v>1673000</v>
      </c>
    </row>
    <row r="7" spans="1:16" x14ac:dyDescent="0.25">
      <c r="A7" s="1" t="s">
        <v>7</v>
      </c>
      <c r="B7" s="3">
        <v>3000000</v>
      </c>
      <c r="C7" s="3">
        <v>3000000</v>
      </c>
      <c r="D7" s="3">
        <v>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20">
        <f t="shared" si="0"/>
        <v>0</v>
      </c>
    </row>
    <row r="8" spans="1:16" x14ac:dyDescent="0.25">
      <c r="A8" s="21" t="s">
        <v>60</v>
      </c>
      <c r="B8" s="3">
        <v>46500000</v>
      </c>
      <c r="C8" s="3">
        <v>46500000</v>
      </c>
      <c r="D8" s="3">
        <v>0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20">
        <f t="shared" si="0"/>
        <v>0</v>
      </c>
    </row>
    <row r="9" spans="1:16" x14ac:dyDescent="0.25">
      <c r="A9" s="1" t="s">
        <v>8</v>
      </c>
      <c r="B9" s="3">
        <v>68094049</v>
      </c>
      <c r="C9" s="3">
        <v>68094049</v>
      </c>
      <c r="D9" s="3">
        <v>4569009.13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20">
        <f t="shared" si="0"/>
        <v>4569009.13</v>
      </c>
    </row>
    <row r="10" spans="1:16" s="8" customFormat="1" x14ac:dyDescent="0.25">
      <c r="A10" s="12" t="s">
        <v>9</v>
      </c>
      <c r="B10" s="7">
        <f>SUM(B11:B19)</f>
        <v>498700000</v>
      </c>
      <c r="C10" s="7">
        <f>SUM(C11:C19)</f>
        <v>498700000</v>
      </c>
      <c r="D10" s="7">
        <f>+D11+D12+D13+D14+D15+D16+D17+D18+D19</f>
        <v>38814335.579999998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10">
        <f t="shared" si="0"/>
        <v>38814335.579999998</v>
      </c>
    </row>
    <row r="11" spans="1:16" x14ac:dyDescent="0.25">
      <c r="A11" s="1" t="s">
        <v>10</v>
      </c>
      <c r="B11" s="3">
        <v>22200000</v>
      </c>
      <c r="C11" s="3">
        <v>22200000</v>
      </c>
      <c r="D11" s="3">
        <v>0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20">
        <f t="shared" si="0"/>
        <v>0</v>
      </c>
    </row>
    <row r="12" spans="1:16" x14ac:dyDescent="0.25">
      <c r="A12" s="1" t="s">
        <v>11</v>
      </c>
      <c r="B12" s="3">
        <v>64000000</v>
      </c>
      <c r="C12" s="3">
        <v>64000000</v>
      </c>
      <c r="D12" s="3">
        <v>760402.38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20">
        <f t="shared" si="0"/>
        <v>760402.38</v>
      </c>
    </row>
    <row r="13" spans="1:16" x14ac:dyDescent="0.25">
      <c r="A13" s="1" t="s">
        <v>12</v>
      </c>
      <c r="B13" s="3">
        <v>10000000</v>
      </c>
      <c r="C13" s="3">
        <v>10000000</v>
      </c>
      <c r="D13" s="3">
        <v>979101.4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20">
        <f t="shared" si="0"/>
        <v>979101.4</v>
      </c>
    </row>
    <row r="14" spans="1:16" x14ac:dyDescent="0.25">
      <c r="A14" s="1" t="s">
        <v>13</v>
      </c>
      <c r="B14" s="3">
        <v>2000000</v>
      </c>
      <c r="C14" s="3">
        <v>2000000</v>
      </c>
      <c r="D14" s="3">
        <v>0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20">
        <f t="shared" si="0"/>
        <v>0</v>
      </c>
    </row>
    <row r="15" spans="1:16" x14ac:dyDescent="0.25">
      <c r="A15" s="1" t="s">
        <v>14</v>
      </c>
      <c r="B15" s="3">
        <v>5000000</v>
      </c>
      <c r="C15" s="3">
        <v>5000000</v>
      </c>
      <c r="D15" s="3">
        <v>121051.8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20">
        <f t="shared" si="0"/>
        <v>121051.8</v>
      </c>
    </row>
    <row r="16" spans="1:16" x14ac:dyDescent="0.25">
      <c r="A16" s="1" t="s">
        <v>15</v>
      </c>
      <c r="B16" s="3">
        <v>35000000</v>
      </c>
      <c r="C16" s="3">
        <v>35000000</v>
      </c>
      <c r="D16" s="3">
        <v>0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20">
        <f t="shared" si="0"/>
        <v>0</v>
      </c>
    </row>
    <row r="17" spans="1:16" x14ac:dyDescent="0.25">
      <c r="A17" s="1" t="s">
        <v>16</v>
      </c>
      <c r="B17" s="3">
        <v>70000000</v>
      </c>
      <c r="C17" s="3">
        <v>70000000</v>
      </c>
      <c r="D17" s="3">
        <v>0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20">
        <f t="shared" si="0"/>
        <v>0</v>
      </c>
    </row>
    <row r="18" spans="1:16" x14ac:dyDescent="0.25">
      <c r="A18" s="1" t="s">
        <v>17</v>
      </c>
      <c r="B18" s="3">
        <v>277000000</v>
      </c>
      <c r="C18" s="3">
        <v>277000000</v>
      </c>
      <c r="D18" s="3">
        <v>36941980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20">
        <f t="shared" si="0"/>
        <v>36941980</v>
      </c>
    </row>
    <row r="19" spans="1:16" x14ac:dyDescent="0.25">
      <c r="A19" s="1" t="s">
        <v>18</v>
      </c>
      <c r="B19" s="3">
        <v>13500000</v>
      </c>
      <c r="C19" s="3">
        <v>13500000</v>
      </c>
      <c r="D19" s="3">
        <v>11800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20">
        <f t="shared" si="0"/>
        <v>11800</v>
      </c>
    </row>
    <row r="20" spans="1:16" s="8" customFormat="1" x14ac:dyDescent="0.25">
      <c r="A20" s="12" t="s">
        <v>19</v>
      </c>
      <c r="B20" s="7">
        <f>SUM(B21:B28)</f>
        <v>103100000</v>
      </c>
      <c r="C20" s="7">
        <f>SUM(C21:C28)</f>
        <v>103100000</v>
      </c>
      <c r="D20" s="7">
        <f>+D21+D22+D23+D24+D25+D26+D27+D28</f>
        <v>4160276.09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10">
        <f t="shared" si="0"/>
        <v>4160276.09</v>
      </c>
    </row>
    <row r="21" spans="1:16" x14ac:dyDescent="0.25">
      <c r="A21" s="1" t="s">
        <v>20</v>
      </c>
      <c r="B21" s="3">
        <v>11000000</v>
      </c>
      <c r="C21" s="3">
        <v>11000000</v>
      </c>
      <c r="D21" s="3">
        <v>9027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20">
        <f t="shared" si="0"/>
        <v>9027</v>
      </c>
    </row>
    <row r="22" spans="1:16" x14ac:dyDescent="0.25">
      <c r="A22" s="1" t="s">
        <v>21</v>
      </c>
      <c r="B22" s="3">
        <v>4500000</v>
      </c>
      <c r="C22" s="3">
        <v>4500000</v>
      </c>
      <c r="D22" s="3">
        <v>275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20">
        <f t="shared" si="0"/>
        <v>275</v>
      </c>
    </row>
    <row r="23" spans="1:16" x14ac:dyDescent="0.25">
      <c r="A23" s="1" t="s">
        <v>22</v>
      </c>
      <c r="B23" s="3">
        <v>9800000</v>
      </c>
      <c r="C23" s="3">
        <v>9800000</v>
      </c>
      <c r="D23" s="3">
        <v>783326.22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20">
        <f t="shared" si="0"/>
        <v>783326.22</v>
      </c>
    </row>
    <row r="24" spans="1:16" x14ac:dyDescent="0.25">
      <c r="A24" s="1" t="s">
        <v>23</v>
      </c>
      <c r="B24" s="3">
        <v>4000000</v>
      </c>
      <c r="C24" s="3">
        <v>4000000</v>
      </c>
      <c r="D24" s="3">
        <v>0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20">
        <f t="shared" si="0"/>
        <v>0</v>
      </c>
    </row>
    <row r="25" spans="1:16" x14ac:dyDescent="0.25">
      <c r="A25" s="1" t="s">
        <v>24</v>
      </c>
      <c r="B25" s="3">
        <v>5500000</v>
      </c>
      <c r="C25" s="3">
        <v>5500000</v>
      </c>
      <c r="D25" s="3">
        <v>395758.38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20">
        <f t="shared" si="0"/>
        <v>395758.38</v>
      </c>
    </row>
    <row r="26" spans="1:16" x14ac:dyDescent="0.25">
      <c r="A26" s="1" t="s">
        <v>25</v>
      </c>
      <c r="B26" s="3">
        <v>10000000</v>
      </c>
      <c r="C26" s="3">
        <v>10000000</v>
      </c>
      <c r="D26" s="3">
        <v>303663.17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20">
        <f t="shared" si="0"/>
        <v>303663.17</v>
      </c>
    </row>
    <row r="27" spans="1:16" x14ac:dyDescent="0.25">
      <c r="A27" s="1" t="s">
        <v>26</v>
      </c>
      <c r="B27" s="3">
        <v>26500000</v>
      </c>
      <c r="C27" s="3">
        <v>26500000</v>
      </c>
      <c r="D27" s="3">
        <v>541364.43999999994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20">
        <f t="shared" si="0"/>
        <v>541364.43999999994</v>
      </c>
    </row>
    <row r="28" spans="1:16" x14ac:dyDescent="0.25">
      <c r="A28" s="1" t="s">
        <v>27</v>
      </c>
      <c r="B28" s="3">
        <v>31800000</v>
      </c>
      <c r="C28" s="3">
        <v>31800000</v>
      </c>
      <c r="D28" s="3">
        <v>2126861.88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20">
        <f t="shared" si="0"/>
        <v>2126861.88</v>
      </c>
    </row>
    <row r="29" spans="1:16" s="8" customFormat="1" x14ac:dyDescent="0.25">
      <c r="A29" s="12" t="s">
        <v>28</v>
      </c>
      <c r="B29" s="7">
        <f>+B30+B31</f>
        <v>205000000</v>
      </c>
      <c r="C29" s="7">
        <f>+C30+C31</f>
        <v>205000000</v>
      </c>
      <c r="D29" s="7">
        <f>+D30+D31</f>
        <v>934342.5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10">
        <f t="shared" si="0"/>
        <v>934342.5</v>
      </c>
    </row>
    <row r="30" spans="1:16" x14ac:dyDescent="0.25">
      <c r="A30" s="1" t="s">
        <v>29</v>
      </c>
      <c r="B30" s="3">
        <v>200000000</v>
      </c>
      <c r="C30" s="3">
        <v>200000000</v>
      </c>
      <c r="D30" s="3">
        <v>934342.5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20">
        <f t="shared" si="0"/>
        <v>934342.5</v>
      </c>
    </row>
    <row r="31" spans="1:16" x14ac:dyDescent="0.25">
      <c r="A31" s="1" t="s">
        <v>30</v>
      </c>
      <c r="B31" s="3">
        <v>5000000</v>
      </c>
      <c r="C31" s="3">
        <v>5000000</v>
      </c>
      <c r="D31" s="3">
        <v>0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20">
        <f t="shared" si="0"/>
        <v>0</v>
      </c>
    </row>
    <row r="32" spans="1:16" s="8" customFormat="1" x14ac:dyDescent="0.25">
      <c r="A32" s="12" t="s">
        <v>31</v>
      </c>
      <c r="B32" s="7">
        <f>+B33+B34+B35+B36+B37+B38</f>
        <v>112000000</v>
      </c>
      <c r="C32" s="7">
        <f>+C33+C34+C35+C36+C37+C38</f>
        <v>112000000</v>
      </c>
      <c r="D32" s="7">
        <f>+D33+D34+D35+D36+D37+D38</f>
        <v>9070.73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10">
        <f t="shared" si="0"/>
        <v>9070.73</v>
      </c>
    </row>
    <row r="33" spans="1:18" x14ac:dyDescent="0.25">
      <c r="A33" s="1" t="s">
        <v>32</v>
      </c>
      <c r="B33" s="3">
        <v>29500000</v>
      </c>
      <c r="C33" s="3">
        <v>29500000</v>
      </c>
      <c r="D33" s="3">
        <v>0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20">
        <f t="shared" si="0"/>
        <v>0</v>
      </c>
    </row>
    <row r="34" spans="1:18" x14ac:dyDescent="0.25">
      <c r="A34" s="1" t="s">
        <v>33</v>
      </c>
      <c r="B34" s="3">
        <v>4500000</v>
      </c>
      <c r="C34" s="3">
        <v>4500000</v>
      </c>
      <c r="D34" s="3">
        <v>9070.73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20">
        <f t="shared" si="0"/>
        <v>9070.73</v>
      </c>
    </row>
    <row r="35" spans="1:18" x14ac:dyDescent="0.25">
      <c r="A35" s="1" t="s">
        <v>34</v>
      </c>
      <c r="B35" s="3">
        <v>5000000</v>
      </c>
      <c r="C35" s="3">
        <v>5000000</v>
      </c>
      <c r="D35" s="3">
        <v>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20">
        <f t="shared" si="0"/>
        <v>0</v>
      </c>
    </row>
    <row r="36" spans="1:18" x14ac:dyDescent="0.25">
      <c r="A36" s="1" t="s">
        <v>35</v>
      </c>
      <c r="B36" s="3">
        <v>46000000</v>
      </c>
      <c r="C36" s="3">
        <v>46000000</v>
      </c>
      <c r="D36" s="3">
        <v>0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20">
        <f t="shared" si="0"/>
        <v>0</v>
      </c>
    </row>
    <row r="37" spans="1:18" x14ac:dyDescent="0.25">
      <c r="A37" s="1" t="s">
        <v>36</v>
      </c>
      <c r="B37" s="3">
        <v>2000000</v>
      </c>
      <c r="C37" s="3">
        <v>2000000</v>
      </c>
      <c r="D37" s="3">
        <v>0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20">
        <f t="shared" si="0"/>
        <v>0</v>
      </c>
    </row>
    <row r="38" spans="1:18" x14ac:dyDescent="0.25">
      <c r="A38" s="1" t="s">
        <v>37</v>
      </c>
      <c r="B38" s="3">
        <v>25000000</v>
      </c>
      <c r="C38" s="3">
        <v>25000000</v>
      </c>
      <c r="D38" s="3">
        <v>0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20">
        <f t="shared" si="0"/>
        <v>0</v>
      </c>
    </row>
    <row r="39" spans="1:18" s="8" customFormat="1" x14ac:dyDescent="0.25">
      <c r="A39" s="12" t="s">
        <v>38</v>
      </c>
      <c r="B39" s="7">
        <f>+B40</f>
        <v>22000000</v>
      </c>
      <c r="C39" s="7">
        <f>+C40</f>
        <v>22000000</v>
      </c>
      <c r="D39" s="7">
        <f>+D40</f>
        <v>0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10">
        <f t="shared" si="0"/>
        <v>0</v>
      </c>
    </row>
    <row r="40" spans="1:18" x14ac:dyDescent="0.25">
      <c r="A40" s="1" t="s">
        <v>39</v>
      </c>
      <c r="B40" s="3">
        <v>22000000</v>
      </c>
      <c r="C40" s="3">
        <v>22000000</v>
      </c>
      <c r="D40" s="3">
        <v>0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20">
        <f t="shared" si="0"/>
        <v>0</v>
      </c>
    </row>
    <row r="41" spans="1:18" s="11" customFormat="1" ht="12.75" x14ac:dyDescent="0.2">
      <c r="A41" s="9" t="s">
        <v>40</v>
      </c>
      <c r="B41" s="10">
        <f>+B42+B44</f>
        <v>70000000</v>
      </c>
      <c r="C41" s="10">
        <f>+C42+C44</f>
        <v>70000000</v>
      </c>
      <c r="D41" s="10">
        <f>+D42+D44</f>
        <v>2544172.92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>
        <f t="shared" si="0"/>
        <v>2544172.92</v>
      </c>
    </row>
    <row r="42" spans="1:18" s="8" customFormat="1" x14ac:dyDescent="0.25">
      <c r="A42" s="12" t="s">
        <v>41</v>
      </c>
      <c r="B42" s="7">
        <f>+B43</f>
        <v>20000000</v>
      </c>
      <c r="C42" s="7">
        <f>+C43</f>
        <v>20000000</v>
      </c>
      <c r="D42" s="7">
        <f>+D43</f>
        <v>0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10">
        <f t="shared" si="0"/>
        <v>0</v>
      </c>
    </row>
    <row r="43" spans="1:18" x14ac:dyDescent="0.25">
      <c r="A43" s="1" t="s">
        <v>42</v>
      </c>
      <c r="B43" s="3">
        <v>20000000</v>
      </c>
      <c r="C43" s="3">
        <v>20000000</v>
      </c>
      <c r="D43" s="3">
        <v>0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20">
        <f t="shared" si="0"/>
        <v>0</v>
      </c>
      <c r="R43" s="2"/>
    </row>
    <row r="44" spans="1:18" s="8" customFormat="1" x14ac:dyDescent="0.25">
      <c r="A44" s="12" t="s">
        <v>43</v>
      </c>
      <c r="B44" s="7">
        <f>+B45</f>
        <v>50000000</v>
      </c>
      <c r="C44" s="7">
        <f>+C45</f>
        <v>50000000</v>
      </c>
      <c r="D44" s="7">
        <f>+D45</f>
        <v>2544172.92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10">
        <f t="shared" si="0"/>
        <v>2544172.92</v>
      </c>
    </row>
    <row r="45" spans="1:18" x14ac:dyDescent="0.25">
      <c r="A45" s="1" t="s">
        <v>44</v>
      </c>
      <c r="B45" s="3">
        <v>50000000</v>
      </c>
      <c r="C45" s="3">
        <v>50000000</v>
      </c>
      <c r="D45" s="3">
        <v>2544172.92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20">
        <f t="shared" si="0"/>
        <v>2544172.92</v>
      </c>
    </row>
    <row r="46" spans="1:18" s="11" customFormat="1" ht="12.75" x14ac:dyDescent="0.2">
      <c r="A46" s="16" t="s">
        <v>2</v>
      </c>
      <c r="B46" s="17">
        <f>+B41+B3</f>
        <v>1884292207</v>
      </c>
      <c r="C46" s="17">
        <f>+C41+C3</f>
        <v>1884292207</v>
      </c>
      <c r="D46" s="17">
        <f>+D41+D3</f>
        <v>85260018.560000002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>
        <f t="shared" si="0"/>
        <v>85260018.560000002</v>
      </c>
    </row>
    <row r="47" spans="1:18" x14ac:dyDescent="0.25">
      <c r="A47" s="11" t="s">
        <v>59</v>
      </c>
    </row>
    <row r="51" spans="1:6" x14ac:dyDescent="0.25">
      <c r="A51" s="18"/>
      <c r="F51" s="19"/>
    </row>
    <row r="52" spans="1:6" x14ac:dyDescent="0.25">
      <c r="A52" s="18"/>
      <c r="F52" s="19"/>
    </row>
  </sheetData>
  <pageMargins left="0.27" right="0.17" top="0.75" bottom="0.55000000000000004" header="0.23" footer="0.2"/>
  <pageSetup paperSize="5" scale="65" fitToHeight="1000" orientation="landscape" r:id="rId1"/>
  <headerFooter>
    <oddHeader>&amp;C
&amp;"-,Negrita"EJECUCION PRESUPUESTARIA MENSUAL AL 31 DE ENERO 2022</oddHeader>
    <oddFooter>&amp;L&amp;"-,Bold"Marlenny B. Peralta 
Enc. Honorífica de Presupuesto&amp;R&amp;"-,Bold"Nataly Paniagua de Rosario
Directora Financiera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11BEB-1D82-43A1-B9D9-416F971360DC}">
  <dimension ref="A1:Q125"/>
  <sheetViews>
    <sheetView workbookViewId="0">
      <selection activeCell="R21" sqref="R21"/>
    </sheetView>
  </sheetViews>
  <sheetFormatPr defaultRowHeight="15" x14ac:dyDescent="0.25"/>
  <cols>
    <col min="1" max="1" width="77.5703125" bestFit="1" customWidth="1"/>
    <col min="2" max="2" width="12.28515625" bestFit="1" customWidth="1"/>
    <col min="10" max="10" width="13.85546875" customWidth="1"/>
    <col min="11" max="11" width="9.85546875" customWidth="1"/>
    <col min="12" max="12" width="15.42578125" customWidth="1"/>
    <col min="13" max="13" width="10.85546875" customWidth="1"/>
    <col min="14" max="14" width="13.7109375" customWidth="1"/>
  </cols>
  <sheetData>
    <row r="1" spans="1:17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7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7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7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7" ht="15.75" x14ac:dyDescent="0.25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"/>
    </row>
    <row r="7" spans="1:17" ht="47.25" x14ac:dyDescent="0.25">
      <c r="A7" s="23" t="s">
        <v>61</v>
      </c>
      <c r="B7" s="24" t="s">
        <v>45</v>
      </c>
      <c r="C7" s="24" t="s">
        <v>46</v>
      </c>
      <c r="D7" s="24" t="s">
        <v>47</v>
      </c>
      <c r="E7" s="24" t="s">
        <v>48</v>
      </c>
      <c r="F7" s="24" t="s">
        <v>49</v>
      </c>
      <c r="G7" s="24" t="s">
        <v>50</v>
      </c>
      <c r="H7" s="24" t="s">
        <v>51</v>
      </c>
      <c r="I7" s="24" t="s">
        <v>52</v>
      </c>
      <c r="J7" s="24" t="s">
        <v>53</v>
      </c>
      <c r="K7" s="24" t="s">
        <v>54</v>
      </c>
      <c r="L7" s="24" t="s">
        <v>55</v>
      </c>
      <c r="M7" s="24" t="s">
        <v>58</v>
      </c>
      <c r="N7" s="25" t="s">
        <v>1</v>
      </c>
      <c r="O7" s="26"/>
      <c r="P7" s="26"/>
      <c r="Q7" s="26"/>
    </row>
    <row r="8" spans="1:17" x14ac:dyDescent="0.25">
      <c r="A8" s="27" t="s">
        <v>62</v>
      </c>
      <c r="B8" s="7">
        <f>+B9+B15</f>
        <v>30674930.770000003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>
        <f>+B8+C8+D8+E8+F8+G8+H8+H8+I8+J8+K8+L8+M8</f>
        <v>30674930.770000003</v>
      </c>
      <c r="O8" s="8"/>
      <c r="P8" s="8"/>
      <c r="Q8" s="8"/>
    </row>
    <row r="9" spans="1:17" x14ac:dyDescent="0.25">
      <c r="A9" s="12" t="s">
        <v>63</v>
      </c>
      <c r="B9" s="7">
        <f>+B10</f>
        <v>20578585.010000002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>
        <f t="shared" ref="N9:N72" si="0">+B9+C9+D9+E9+F9+G9+H9+H9+I9+J9+K9+L9+M9</f>
        <v>20578585.010000002</v>
      </c>
      <c r="O9" s="8"/>
      <c r="P9" s="8"/>
      <c r="Q9" s="8"/>
    </row>
    <row r="10" spans="1:17" x14ac:dyDescent="0.25">
      <c r="A10" s="28" t="s">
        <v>3</v>
      </c>
      <c r="B10" s="7">
        <f>+B11</f>
        <v>20578585.010000002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>
        <f t="shared" si="0"/>
        <v>20578585.010000002</v>
      </c>
      <c r="O10" s="8"/>
      <c r="P10" s="8"/>
      <c r="Q10" s="8"/>
    </row>
    <row r="11" spans="1:17" x14ac:dyDescent="0.25">
      <c r="A11" s="29" t="s">
        <v>4</v>
      </c>
      <c r="B11" s="7">
        <f>+B12+B13</f>
        <v>20578585.010000002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>
        <f t="shared" si="0"/>
        <v>20578585.010000002</v>
      </c>
      <c r="O11" s="8"/>
      <c r="P11" s="8"/>
      <c r="Q11" s="8"/>
    </row>
    <row r="12" spans="1:17" x14ac:dyDescent="0.25">
      <c r="A12" s="30" t="s">
        <v>5</v>
      </c>
      <c r="B12" s="31">
        <v>18905585.010000002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>
        <f t="shared" si="0"/>
        <v>18905585.010000002</v>
      </c>
    </row>
    <row r="13" spans="1:17" x14ac:dyDescent="0.25">
      <c r="A13" s="30" t="s">
        <v>6</v>
      </c>
      <c r="B13" s="31">
        <v>1673000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>
        <f t="shared" si="0"/>
        <v>1673000</v>
      </c>
    </row>
    <row r="14" spans="1:17" x14ac:dyDescent="0.25">
      <c r="A14" s="30" t="s">
        <v>8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7">
        <f t="shared" si="0"/>
        <v>0</v>
      </c>
    </row>
    <row r="15" spans="1:17" x14ac:dyDescent="0.25">
      <c r="A15" s="12" t="s">
        <v>64</v>
      </c>
      <c r="B15" s="7">
        <f>+B16</f>
        <v>10096345.760000002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f t="shared" si="0"/>
        <v>10096345.760000002</v>
      </c>
      <c r="O15" s="8"/>
      <c r="P15" s="8"/>
      <c r="Q15" s="8"/>
    </row>
    <row r="16" spans="1:17" x14ac:dyDescent="0.25">
      <c r="A16" s="28" t="s">
        <v>3</v>
      </c>
      <c r="B16" s="7">
        <f>+B17+B22+B32+B40+B48</f>
        <v>10096345.760000002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>
        <f t="shared" si="0"/>
        <v>10096345.760000002</v>
      </c>
      <c r="O16" s="8"/>
      <c r="P16" s="8"/>
      <c r="Q16" s="8"/>
    </row>
    <row r="17" spans="1:17" x14ac:dyDescent="0.25">
      <c r="A17" s="29" t="s">
        <v>4</v>
      </c>
      <c r="B17" s="7">
        <f>+B18+B20+B21</f>
        <v>4465579.82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>
        <f t="shared" si="0"/>
        <v>4465579.82</v>
      </c>
      <c r="O17" s="8"/>
      <c r="P17" s="8"/>
      <c r="Q17" s="8"/>
    </row>
    <row r="18" spans="1:17" x14ac:dyDescent="0.25">
      <c r="A18" s="30" t="s">
        <v>5</v>
      </c>
      <c r="B18" s="31">
        <v>1632794.16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>
        <f t="shared" si="0"/>
        <v>1632794.16</v>
      </c>
    </row>
    <row r="19" spans="1:17" x14ac:dyDescent="0.25">
      <c r="A19" s="30" t="s">
        <v>6</v>
      </c>
      <c r="B19" s="31">
        <v>0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>
        <f t="shared" si="0"/>
        <v>0</v>
      </c>
    </row>
    <row r="20" spans="1:17" x14ac:dyDescent="0.25">
      <c r="A20" s="30" t="s">
        <v>7</v>
      </c>
      <c r="B20" s="31">
        <v>0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>
        <f t="shared" si="0"/>
        <v>0</v>
      </c>
    </row>
    <row r="21" spans="1:17" x14ac:dyDescent="0.25">
      <c r="A21" s="30" t="s">
        <v>8</v>
      </c>
      <c r="B21" s="31">
        <v>2832785.66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>
        <f t="shared" si="0"/>
        <v>2832785.66</v>
      </c>
    </row>
    <row r="22" spans="1:17" x14ac:dyDescent="0.25">
      <c r="A22" s="29" t="s">
        <v>9</v>
      </c>
      <c r="B22" s="7">
        <f>+B23+B24+B25+B26+B27+B28+B29+B30+B31</f>
        <v>1790555.58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>
        <f t="shared" si="0"/>
        <v>1790555.58</v>
      </c>
      <c r="O22" s="8"/>
      <c r="P22" s="8"/>
      <c r="Q22" s="8"/>
    </row>
    <row r="23" spans="1:17" x14ac:dyDescent="0.25">
      <c r="A23" s="30" t="s">
        <v>10</v>
      </c>
      <c r="B23" s="31">
        <v>0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>
        <f t="shared" si="0"/>
        <v>0</v>
      </c>
    </row>
    <row r="24" spans="1:17" x14ac:dyDescent="0.25">
      <c r="A24" s="30" t="s">
        <v>11</v>
      </c>
      <c r="B24" s="31">
        <v>760402.38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>
        <f t="shared" si="0"/>
        <v>760402.38</v>
      </c>
    </row>
    <row r="25" spans="1:17" x14ac:dyDescent="0.25">
      <c r="A25" s="30" t="s">
        <v>12</v>
      </c>
      <c r="B25" s="31">
        <v>791101.4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>
        <f t="shared" si="0"/>
        <v>791101.4</v>
      </c>
    </row>
    <row r="26" spans="1:17" x14ac:dyDescent="0.25">
      <c r="A26" s="30" t="s">
        <v>13</v>
      </c>
      <c r="B26" s="31">
        <v>0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>
        <f t="shared" si="0"/>
        <v>0</v>
      </c>
    </row>
    <row r="27" spans="1:17" x14ac:dyDescent="0.25">
      <c r="A27" s="30" t="s">
        <v>14</v>
      </c>
      <c r="B27" s="31">
        <v>121051.8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>
        <f t="shared" si="0"/>
        <v>121051.8</v>
      </c>
    </row>
    <row r="28" spans="1:17" x14ac:dyDescent="0.25">
      <c r="A28" s="30" t="s">
        <v>15</v>
      </c>
      <c r="B28" s="31">
        <v>0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>
        <f t="shared" si="0"/>
        <v>0</v>
      </c>
    </row>
    <row r="29" spans="1:17" x14ac:dyDescent="0.25">
      <c r="A29" s="30" t="s">
        <v>16</v>
      </c>
      <c r="B29" s="31">
        <v>0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>
        <f t="shared" si="0"/>
        <v>0</v>
      </c>
    </row>
    <row r="30" spans="1:17" x14ac:dyDescent="0.25">
      <c r="A30" s="30" t="s">
        <v>17</v>
      </c>
      <c r="B30" s="31">
        <v>106200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>
        <f t="shared" si="0"/>
        <v>106200</v>
      </c>
    </row>
    <row r="31" spans="1:17" x14ac:dyDescent="0.25">
      <c r="A31" s="30" t="s">
        <v>18</v>
      </c>
      <c r="B31" s="31">
        <v>11800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>
        <f t="shared" si="0"/>
        <v>11800</v>
      </c>
    </row>
    <row r="32" spans="1:17" x14ac:dyDescent="0.25">
      <c r="A32" s="29" t="s">
        <v>19</v>
      </c>
      <c r="B32" s="7">
        <f>+B33+B34+B35+B36+B37+B38+B39</f>
        <v>3831139.63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>
        <f t="shared" si="0"/>
        <v>3831139.63</v>
      </c>
      <c r="O32" s="8"/>
      <c r="P32" s="8"/>
      <c r="Q32" s="8"/>
    </row>
    <row r="33" spans="1:17" x14ac:dyDescent="0.25">
      <c r="A33" s="30" t="s">
        <v>20</v>
      </c>
      <c r="B33" s="31">
        <v>9027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>
        <f t="shared" si="0"/>
        <v>9027</v>
      </c>
    </row>
    <row r="34" spans="1:17" x14ac:dyDescent="0.25">
      <c r="A34" s="30" t="s">
        <v>21</v>
      </c>
      <c r="B34" s="31">
        <v>275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>
        <f t="shared" si="0"/>
        <v>275</v>
      </c>
    </row>
    <row r="35" spans="1:17" x14ac:dyDescent="0.25">
      <c r="A35" s="30" t="s">
        <v>22</v>
      </c>
      <c r="B35" s="31">
        <v>783326.22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>
        <f t="shared" si="0"/>
        <v>783326.22</v>
      </c>
    </row>
    <row r="36" spans="1:17" x14ac:dyDescent="0.25">
      <c r="A36" s="30" t="s">
        <v>24</v>
      </c>
      <c r="B36" s="31">
        <v>66621.919999999998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>
        <f t="shared" si="0"/>
        <v>66621.919999999998</v>
      </c>
    </row>
    <row r="37" spans="1:17" x14ac:dyDescent="0.25">
      <c r="A37" s="30" t="s">
        <v>25</v>
      </c>
      <c r="B37" s="31">
        <v>303663.17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>
        <f t="shared" si="0"/>
        <v>303663.17</v>
      </c>
    </row>
    <row r="38" spans="1:17" x14ac:dyDescent="0.25">
      <c r="A38" s="30" t="s">
        <v>26</v>
      </c>
      <c r="B38" s="31">
        <v>541364.43999999994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>
        <f t="shared" si="0"/>
        <v>541364.43999999994</v>
      </c>
    </row>
    <row r="39" spans="1:17" x14ac:dyDescent="0.25">
      <c r="A39" s="30" t="s">
        <v>27</v>
      </c>
      <c r="B39" s="31">
        <v>2126861.88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>
        <f t="shared" si="0"/>
        <v>2126861.88</v>
      </c>
    </row>
    <row r="40" spans="1:17" x14ac:dyDescent="0.25">
      <c r="A40" s="29" t="s">
        <v>31</v>
      </c>
      <c r="B40" s="7">
        <f>+B41+B42+B43+B44+B45+B46+B47</f>
        <v>9070.73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>
        <f t="shared" si="0"/>
        <v>9070.73</v>
      </c>
      <c r="O40" s="8"/>
      <c r="P40" s="8"/>
      <c r="Q40" s="8"/>
    </row>
    <row r="41" spans="1:17" x14ac:dyDescent="0.25">
      <c r="A41" s="30" t="s">
        <v>32</v>
      </c>
      <c r="B41" s="31">
        <v>0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>
        <f t="shared" si="0"/>
        <v>0</v>
      </c>
    </row>
    <row r="42" spans="1:17" x14ac:dyDescent="0.25">
      <c r="A42" s="30" t="s">
        <v>33</v>
      </c>
      <c r="B42" s="31">
        <v>9070.73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>
        <f t="shared" si="0"/>
        <v>9070.73</v>
      </c>
    </row>
    <row r="43" spans="1:17" x14ac:dyDescent="0.25">
      <c r="A43" s="30" t="s">
        <v>34</v>
      </c>
      <c r="B43" s="31">
        <v>0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>
        <f t="shared" si="0"/>
        <v>0</v>
      </c>
    </row>
    <row r="44" spans="1:17" x14ac:dyDescent="0.25">
      <c r="A44" s="30" t="s">
        <v>65</v>
      </c>
      <c r="B44" s="31">
        <v>0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>
        <f t="shared" si="0"/>
        <v>0</v>
      </c>
    </row>
    <row r="45" spans="1:17" x14ac:dyDescent="0.25">
      <c r="A45" s="30" t="s">
        <v>35</v>
      </c>
      <c r="B45" s="31">
        <v>0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>
        <f t="shared" si="0"/>
        <v>0</v>
      </c>
    </row>
    <row r="46" spans="1:17" x14ac:dyDescent="0.25">
      <c r="A46" s="30" t="s">
        <v>36</v>
      </c>
      <c r="B46" s="31">
        <v>0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>
        <f t="shared" si="0"/>
        <v>0</v>
      </c>
    </row>
    <row r="47" spans="1:17" x14ac:dyDescent="0.25">
      <c r="A47" s="30" t="s">
        <v>37</v>
      </c>
      <c r="B47" s="31">
        <v>0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>
        <f t="shared" si="0"/>
        <v>0</v>
      </c>
    </row>
    <row r="48" spans="1:17" x14ac:dyDescent="0.25">
      <c r="A48" s="29" t="s">
        <v>38</v>
      </c>
      <c r="B48" s="7">
        <f>+B49</f>
        <v>0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>
        <f t="shared" si="0"/>
        <v>0</v>
      </c>
      <c r="O48" s="8"/>
      <c r="P48" s="8"/>
      <c r="Q48" s="8"/>
    </row>
    <row r="49" spans="1:17" x14ac:dyDescent="0.25">
      <c r="A49" s="30" t="s">
        <v>39</v>
      </c>
      <c r="B49" s="31">
        <v>0</v>
      </c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>
        <f t="shared" si="0"/>
        <v>0</v>
      </c>
    </row>
    <row r="50" spans="1:17" x14ac:dyDescent="0.25">
      <c r="A50" s="27" t="s">
        <v>66</v>
      </c>
      <c r="B50" s="7">
        <f>+B51+B57</f>
        <v>49621249.060000002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>
        <f t="shared" si="0"/>
        <v>49621249.060000002</v>
      </c>
      <c r="O50" s="8"/>
      <c r="P50" s="8"/>
      <c r="Q50" s="8"/>
    </row>
    <row r="51" spans="1:17" x14ac:dyDescent="0.25">
      <c r="A51" s="12" t="s">
        <v>63</v>
      </c>
      <c r="B51" s="7">
        <f>+B52</f>
        <v>0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>
        <f t="shared" si="0"/>
        <v>0</v>
      </c>
      <c r="O51" s="8"/>
      <c r="P51" s="8"/>
      <c r="Q51" s="8"/>
    </row>
    <row r="52" spans="1:17" x14ac:dyDescent="0.25">
      <c r="A52" s="28" t="s">
        <v>3</v>
      </c>
      <c r="B52" s="7">
        <f>+B53</f>
        <v>0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>
        <f t="shared" si="0"/>
        <v>0</v>
      </c>
      <c r="O52" s="8"/>
      <c r="P52" s="8"/>
      <c r="Q52" s="8"/>
    </row>
    <row r="53" spans="1:17" x14ac:dyDescent="0.25">
      <c r="A53" s="29" t="s">
        <v>4</v>
      </c>
      <c r="B53" s="7">
        <f>+B54+B55+B56</f>
        <v>0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>
        <f t="shared" si="0"/>
        <v>0</v>
      </c>
      <c r="O53" s="8"/>
      <c r="P53" s="8"/>
      <c r="Q53" s="8"/>
    </row>
    <row r="54" spans="1:17" x14ac:dyDescent="0.25">
      <c r="A54" s="30" t="s">
        <v>5</v>
      </c>
      <c r="B54" s="31">
        <v>0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>
        <f t="shared" si="0"/>
        <v>0</v>
      </c>
    </row>
    <row r="55" spans="1:17" x14ac:dyDescent="0.25">
      <c r="A55" s="30" t="s">
        <v>6</v>
      </c>
      <c r="B55" s="31">
        <v>0</v>
      </c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>
        <f t="shared" si="0"/>
        <v>0</v>
      </c>
    </row>
    <row r="56" spans="1:17" x14ac:dyDescent="0.25">
      <c r="A56" s="30" t="s">
        <v>8</v>
      </c>
      <c r="B56" s="31">
        <v>0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>
        <f t="shared" si="0"/>
        <v>0</v>
      </c>
    </row>
    <row r="57" spans="1:17" x14ac:dyDescent="0.25">
      <c r="A57" s="12" t="s">
        <v>64</v>
      </c>
      <c r="B57" s="7">
        <f>+B58</f>
        <v>49621249.060000002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>
        <f t="shared" si="0"/>
        <v>49621249.060000002</v>
      </c>
      <c r="O57" s="8"/>
      <c r="P57" s="8"/>
      <c r="Q57" s="8"/>
    </row>
    <row r="58" spans="1:17" x14ac:dyDescent="0.25">
      <c r="A58" s="28" t="s">
        <v>3</v>
      </c>
      <c r="B58" s="7">
        <f>+B59+B63+B68+B76</f>
        <v>49621249.060000002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>
        <f t="shared" si="0"/>
        <v>49621249.060000002</v>
      </c>
      <c r="O58" s="8"/>
      <c r="P58" s="8"/>
      <c r="Q58" s="8"/>
    </row>
    <row r="59" spans="1:17" x14ac:dyDescent="0.25">
      <c r="A59" s="29" t="s">
        <v>4</v>
      </c>
      <c r="B59" s="7">
        <f>+B60+B61+B62</f>
        <v>12268332.6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>
        <f t="shared" si="0"/>
        <v>12268332.6</v>
      </c>
      <c r="O59" s="8"/>
      <c r="P59" s="8"/>
      <c r="Q59" s="8"/>
    </row>
    <row r="60" spans="1:17" x14ac:dyDescent="0.25">
      <c r="A60" s="30" t="s">
        <v>5</v>
      </c>
      <c r="B60" s="31">
        <v>10989010.039999999</v>
      </c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>
        <f t="shared" si="0"/>
        <v>10989010.039999999</v>
      </c>
    </row>
    <row r="61" spans="1:17" x14ac:dyDescent="0.25">
      <c r="A61" s="30" t="s">
        <v>6</v>
      </c>
      <c r="B61" s="31">
        <v>0</v>
      </c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>
        <f t="shared" si="0"/>
        <v>0</v>
      </c>
    </row>
    <row r="62" spans="1:17" x14ac:dyDescent="0.25">
      <c r="A62" s="30" t="s">
        <v>8</v>
      </c>
      <c r="B62" s="31">
        <v>1279322.56</v>
      </c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>
        <f t="shared" si="0"/>
        <v>1279322.56</v>
      </c>
    </row>
    <row r="63" spans="1:17" x14ac:dyDescent="0.25">
      <c r="A63" s="29" t="s">
        <v>9</v>
      </c>
      <c r="B63" s="7">
        <f>+B64+B65+B66+B67</f>
        <v>37023780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>
        <f t="shared" si="0"/>
        <v>37023780</v>
      </c>
      <c r="O63" s="8"/>
      <c r="P63" s="8"/>
      <c r="Q63" s="8"/>
    </row>
    <row r="64" spans="1:17" x14ac:dyDescent="0.25">
      <c r="A64" s="30" t="s">
        <v>11</v>
      </c>
      <c r="B64" s="31">
        <v>0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>
        <f t="shared" si="0"/>
        <v>0</v>
      </c>
    </row>
    <row r="65" spans="1:17" x14ac:dyDescent="0.25">
      <c r="A65" s="30" t="s">
        <v>12</v>
      </c>
      <c r="B65" s="31">
        <v>188000</v>
      </c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>
        <f t="shared" si="0"/>
        <v>188000</v>
      </c>
    </row>
    <row r="66" spans="1:17" x14ac:dyDescent="0.25">
      <c r="A66" s="30" t="s">
        <v>16</v>
      </c>
      <c r="B66" s="31">
        <v>0</v>
      </c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>
        <f t="shared" si="0"/>
        <v>0</v>
      </c>
    </row>
    <row r="67" spans="1:17" x14ac:dyDescent="0.25">
      <c r="A67" s="30" t="s">
        <v>17</v>
      </c>
      <c r="B67" s="31">
        <v>36835780</v>
      </c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>
        <f t="shared" si="0"/>
        <v>36835780</v>
      </c>
    </row>
    <row r="68" spans="1:17" x14ac:dyDescent="0.25">
      <c r="A68" s="29" t="s">
        <v>19</v>
      </c>
      <c r="B68" s="7">
        <f>+B69+B70+B71+B72+B73+B74+B75</f>
        <v>329136.46000000002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>
        <f t="shared" si="0"/>
        <v>329136.46000000002</v>
      </c>
      <c r="O68" s="8"/>
      <c r="P68" s="8"/>
      <c r="Q68" s="8"/>
    </row>
    <row r="69" spans="1:17" x14ac:dyDescent="0.25">
      <c r="A69" s="30" t="s">
        <v>20</v>
      </c>
      <c r="B69" s="31">
        <v>0</v>
      </c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>
        <f t="shared" si="0"/>
        <v>0</v>
      </c>
    </row>
    <row r="70" spans="1:17" x14ac:dyDescent="0.25">
      <c r="A70" s="30" t="s">
        <v>21</v>
      </c>
      <c r="B70" s="31">
        <v>0</v>
      </c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>
        <f t="shared" si="0"/>
        <v>0</v>
      </c>
    </row>
    <row r="71" spans="1:17" x14ac:dyDescent="0.25">
      <c r="A71" s="30" t="s">
        <v>22</v>
      </c>
      <c r="B71" s="31">
        <v>0</v>
      </c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>
        <f t="shared" si="0"/>
        <v>0</v>
      </c>
    </row>
    <row r="72" spans="1:17" x14ac:dyDescent="0.25">
      <c r="A72" s="30" t="s">
        <v>67</v>
      </c>
      <c r="B72" s="31">
        <v>329136.46000000002</v>
      </c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>
        <f t="shared" si="0"/>
        <v>329136.46000000002</v>
      </c>
    </row>
    <row r="73" spans="1:17" x14ac:dyDescent="0.25">
      <c r="A73" s="30" t="s">
        <v>25</v>
      </c>
      <c r="B73" s="31">
        <v>0</v>
      </c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>
        <f t="shared" ref="N73:N121" si="1">+B73+C73+D73+E73+F73+G73+H73+H73+I73+J73+K73+L73+M73</f>
        <v>0</v>
      </c>
    </row>
    <row r="74" spans="1:17" x14ac:dyDescent="0.25">
      <c r="A74" s="30" t="s">
        <v>26</v>
      </c>
      <c r="B74" s="31">
        <v>0</v>
      </c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>
        <f t="shared" si="1"/>
        <v>0</v>
      </c>
    </row>
    <row r="75" spans="1:17" x14ac:dyDescent="0.25">
      <c r="A75" s="30" t="s">
        <v>27</v>
      </c>
      <c r="B75" s="31">
        <v>0</v>
      </c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>
        <f t="shared" si="1"/>
        <v>0</v>
      </c>
    </row>
    <row r="76" spans="1:17" x14ac:dyDescent="0.25">
      <c r="A76" s="29" t="s">
        <v>31</v>
      </c>
      <c r="B76" s="7">
        <f>+B77+B78+B79+B80</f>
        <v>0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>
        <f t="shared" si="1"/>
        <v>0</v>
      </c>
      <c r="O76" s="8"/>
      <c r="P76" s="8"/>
      <c r="Q76" s="8"/>
    </row>
    <row r="77" spans="1:17" x14ac:dyDescent="0.25">
      <c r="A77" s="30" t="s">
        <v>32</v>
      </c>
      <c r="B77" s="31">
        <v>0</v>
      </c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>
        <f t="shared" si="1"/>
        <v>0</v>
      </c>
    </row>
    <row r="78" spans="1:17" x14ac:dyDescent="0.25">
      <c r="A78" s="30" t="s">
        <v>65</v>
      </c>
      <c r="B78" s="31">
        <v>0</v>
      </c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>
        <f t="shared" si="1"/>
        <v>0</v>
      </c>
    </row>
    <row r="79" spans="1:17" x14ac:dyDescent="0.25">
      <c r="A79" s="30" t="s">
        <v>35</v>
      </c>
      <c r="B79" s="31">
        <v>0</v>
      </c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>
        <f t="shared" si="1"/>
        <v>0</v>
      </c>
    </row>
    <row r="80" spans="1:17" x14ac:dyDescent="0.25">
      <c r="A80" s="30" t="s">
        <v>37</v>
      </c>
      <c r="B80" s="31">
        <v>0</v>
      </c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>
        <f t="shared" si="1"/>
        <v>0</v>
      </c>
    </row>
    <row r="81" spans="1:17" x14ac:dyDescent="0.25">
      <c r="A81" s="27" t="s">
        <v>68</v>
      </c>
      <c r="B81" s="7">
        <f>+B82</f>
        <v>2312198.31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>
        <f t="shared" si="1"/>
        <v>2312198.31</v>
      </c>
      <c r="O81" s="8"/>
      <c r="P81" s="8"/>
      <c r="Q81" s="8"/>
    </row>
    <row r="82" spans="1:17" x14ac:dyDescent="0.25">
      <c r="A82" s="12" t="s">
        <v>64</v>
      </c>
      <c r="B82" s="7">
        <f>+B83</f>
        <v>2312198.31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>
        <f t="shared" si="1"/>
        <v>2312198.31</v>
      </c>
      <c r="O82" s="8"/>
      <c r="P82" s="8"/>
      <c r="Q82" s="8"/>
    </row>
    <row r="83" spans="1:17" x14ac:dyDescent="0.25">
      <c r="A83" s="28" t="s">
        <v>3</v>
      </c>
      <c r="B83" s="7">
        <f>+B84+B88+B90+B96+B98+B101</f>
        <v>2312198.31</v>
      </c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>
        <f t="shared" si="1"/>
        <v>2312198.31</v>
      </c>
      <c r="O83" s="8"/>
      <c r="P83" s="8"/>
      <c r="Q83" s="8"/>
    </row>
    <row r="84" spans="1:17" x14ac:dyDescent="0.25">
      <c r="A84" s="29" t="s">
        <v>4</v>
      </c>
      <c r="B84" s="7">
        <f>+B85+B86+B87</f>
        <v>1485323.31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>
        <f t="shared" si="1"/>
        <v>1485323.31</v>
      </c>
      <c r="O84" s="8"/>
      <c r="P84" s="8"/>
      <c r="Q84" s="8"/>
    </row>
    <row r="85" spans="1:17" x14ac:dyDescent="0.25">
      <c r="A85" s="30" t="s">
        <v>5</v>
      </c>
      <c r="B85" s="31">
        <v>1028422.4</v>
      </c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>
        <f t="shared" si="1"/>
        <v>1028422.4</v>
      </c>
    </row>
    <row r="86" spans="1:17" x14ac:dyDescent="0.25">
      <c r="A86" s="30" t="s">
        <v>6</v>
      </c>
      <c r="B86" s="31">
        <v>0</v>
      </c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>
        <f t="shared" si="1"/>
        <v>0</v>
      </c>
    </row>
    <row r="87" spans="1:17" x14ac:dyDescent="0.25">
      <c r="A87" s="30" t="s">
        <v>8</v>
      </c>
      <c r="B87" s="31">
        <v>456900.91</v>
      </c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>
        <f t="shared" si="1"/>
        <v>456900.91</v>
      </c>
    </row>
    <row r="88" spans="1:17" x14ac:dyDescent="0.25">
      <c r="A88" s="29" t="s">
        <v>9</v>
      </c>
      <c r="B88" s="7">
        <f>+B89</f>
        <v>0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>
        <f t="shared" si="1"/>
        <v>0</v>
      </c>
      <c r="O88" s="8"/>
      <c r="P88" s="8"/>
      <c r="Q88" s="8"/>
    </row>
    <row r="89" spans="1:17" x14ac:dyDescent="0.25">
      <c r="A89" s="30" t="s">
        <v>12</v>
      </c>
      <c r="B89" s="31">
        <v>0</v>
      </c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>
        <f t="shared" si="1"/>
        <v>0</v>
      </c>
    </row>
    <row r="90" spans="1:17" x14ac:dyDescent="0.25">
      <c r="A90" s="29" t="s">
        <v>19</v>
      </c>
      <c r="B90" s="7">
        <f>+B91+B92+B93+B94+B95</f>
        <v>0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>
        <f t="shared" si="1"/>
        <v>0</v>
      </c>
      <c r="O90" s="8"/>
      <c r="P90" s="8"/>
      <c r="Q90" s="8"/>
    </row>
    <row r="91" spans="1:17" x14ac:dyDescent="0.25">
      <c r="A91" s="30" t="s">
        <v>20</v>
      </c>
      <c r="B91" s="31">
        <v>0</v>
      </c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>
        <f t="shared" si="1"/>
        <v>0</v>
      </c>
    </row>
    <row r="92" spans="1:17" x14ac:dyDescent="0.25">
      <c r="A92" s="30" t="s">
        <v>21</v>
      </c>
      <c r="B92" s="31">
        <v>0</v>
      </c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>
        <f t="shared" si="1"/>
        <v>0</v>
      </c>
    </row>
    <row r="93" spans="1:17" x14ac:dyDescent="0.25">
      <c r="A93" s="30" t="s">
        <v>23</v>
      </c>
      <c r="B93" s="31">
        <v>0</v>
      </c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>
        <f t="shared" si="1"/>
        <v>0</v>
      </c>
    </row>
    <row r="94" spans="1:17" x14ac:dyDescent="0.25">
      <c r="A94" s="30" t="s">
        <v>26</v>
      </c>
      <c r="B94" s="31">
        <v>0</v>
      </c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>
        <f t="shared" si="1"/>
        <v>0</v>
      </c>
    </row>
    <row r="95" spans="1:17" x14ac:dyDescent="0.25">
      <c r="A95" s="30" t="s">
        <v>27</v>
      </c>
      <c r="B95" s="31">
        <v>0</v>
      </c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>
        <f t="shared" si="1"/>
        <v>0</v>
      </c>
    </row>
    <row r="96" spans="1:17" x14ac:dyDescent="0.25">
      <c r="A96" s="29" t="s">
        <v>28</v>
      </c>
      <c r="B96" s="7">
        <f>+B97</f>
        <v>826875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>
        <f t="shared" si="1"/>
        <v>826875</v>
      </c>
      <c r="O96" s="8"/>
      <c r="P96" s="8"/>
      <c r="Q96" s="8"/>
    </row>
    <row r="97" spans="1:17" x14ac:dyDescent="0.25">
      <c r="A97" s="30" t="s">
        <v>29</v>
      </c>
      <c r="B97" s="31">
        <v>826875</v>
      </c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>
        <f t="shared" si="1"/>
        <v>826875</v>
      </c>
    </row>
    <row r="98" spans="1:17" x14ac:dyDescent="0.25">
      <c r="A98" s="29" t="s">
        <v>31</v>
      </c>
      <c r="B98" s="7">
        <f>+B99+B100</f>
        <v>0</v>
      </c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>
        <f t="shared" si="1"/>
        <v>0</v>
      </c>
      <c r="O98" s="8"/>
      <c r="P98" s="8"/>
      <c r="Q98" s="8"/>
    </row>
    <row r="99" spans="1:17" x14ac:dyDescent="0.25">
      <c r="A99" s="30" t="s">
        <v>32</v>
      </c>
      <c r="B99" s="31">
        <v>0</v>
      </c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>
        <f t="shared" si="1"/>
        <v>0</v>
      </c>
    </row>
    <row r="100" spans="1:17" x14ac:dyDescent="0.25">
      <c r="A100" s="30" t="s">
        <v>34</v>
      </c>
      <c r="B100" s="31">
        <v>0</v>
      </c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>
        <f t="shared" si="1"/>
        <v>0</v>
      </c>
    </row>
    <row r="101" spans="1:17" x14ac:dyDescent="0.25">
      <c r="A101" s="29" t="s">
        <v>38</v>
      </c>
      <c r="B101" s="7">
        <f>+B102</f>
        <v>0</v>
      </c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>
        <f t="shared" si="1"/>
        <v>0</v>
      </c>
      <c r="O101" s="8"/>
      <c r="P101" s="8"/>
      <c r="Q101" s="8"/>
    </row>
    <row r="102" spans="1:17" x14ac:dyDescent="0.25">
      <c r="A102" s="30" t="s">
        <v>39</v>
      </c>
      <c r="B102" s="31">
        <v>0</v>
      </c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7">
        <f t="shared" si="1"/>
        <v>0</v>
      </c>
    </row>
    <row r="103" spans="1:17" x14ac:dyDescent="0.25">
      <c r="A103" s="27" t="s">
        <v>69</v>
      </c>
      <c r="B103" s="7">
        <f>+B104</f>
        <v>2544172.92</v>
      </c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>
        <f t="shared" si="1"/>
        <v>2544172.92</v>
      </c>
      <c r="O103" s="8"/>
      <c r="P103" s="8"/>
      <c r="Q103" s="8"/>
    </row>
    <row r="104" spans="1:17" x14ac:dyDescent="0.25">
      <c r="A104" s="12" t="s">
        <v>64</v>
      </c>
      <c r="B104" s="7">
        <f>+B105</f>
        <v>2544172.92</v>
      </c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>
        <f t="shared" si="1"/>
        <v>2544172.92</v>
      </c>
      <c r="O104" s="8"/>
      <c r="P104" s="8"/>
      <c r="Q104" s="8"/>
    </row>
    <row r="105" spans="1:17" x14ac:dyDescent="0.25">
      <c r="A105" s="28" t="s">
        <v>40</v>
      </c>
      <c r="B105" s="7">
        <f>+B106</f>
        <v>2544172.92</v>
      </c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>
        <f t="shared" si="1"/>
        <v>2544172.92</v>
      </c>
      <c r="O105" s="8"/>
      <c r="P105" s="8"/>
      <c r="Q105" s="8"/>
    </row>
    <row r="106" spans="1:17" x14ac:dyDescent="0.25">
      <c r="A106" s="32" t="s">
        <v>70</v>
      </c>
      <c r="B106" s="31">
        <f>+B107</f>
        <v>2544172.92</v>
      </c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>
        <f t="shared" si="1"/>
        <v>2544172.92</v>
      </c>
    </row>
    <row r="107" spans="1:17" x14ac:dyDescent="0.25">
      <c r="A107" s="30" t="s">
        <v>71</v>
      </c>
      <c r="B107" s="31">
        <v>2544172.92</v>
      </c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>
        <f t="shared" si="1"/>
        <v>2544172.92</v>
      </c>
    </row>
    <row r="108" spans="1:17" x14ac:dyDescent="0.25">
      <c r="A108" s="27" t="s">
        <v>72</v>
      </c>
      <c r="B108" s="7">
        <f>+B109</f>
        <v>107467.5</v>
      </c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>
        <f t="shared" si="1"/>
        <v>107467.5</v>
      </c>
      <c r="O108" s="8"/>
      <c r="P108" s="8"/>
      <c r="Q108" s="8"/>
    </row>
    <row r="109" spans="1:17" x14ac:dyDescent="0.25">
      <c r="A109" s="12" t="s">
        <v>64</v>
      </c>
      <c r="B109" s="7">
        <f>+B110</f>
        <v>107467.5</v>
      </c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>
        <f t="shared" si="1"/>
        <v>107467.5</v>
      </c>
      <c r="O109" s="8"/>
      <c r="P109" s="8"/>
      <c r="Q109" s="8"/>
    </row>
    <row r="110" spans="1:17" x14ac:dyDescent="0.25">
      <c r="A110" s="28" t="s">
        <v>3</v>
      </c>
      <c r="B110" s="31">
        <f>+B111</f>
        <v>107467.5</v>
      </c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>
        <f t="shared" si="1"/>
        <v>107467.5</v>
      </c>
    </row>
    <row r="111" spans="1:17" x14ac:dyDescent="0.25">
      <c r="A111" s="32" t="s">
        <v>28</v>
      </c>
      <c r="B111" s="31">
        <f>+B112</f>
        <v>107467.5</v>
      </c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>
        <f t="shared" si="1"/>
        <v>107467.5</v>
      </c>
    </row>
    <row r="112" spans="1:17" x14ac:dyDescent="0.25">
      <c r="A112" s="30" t="s">
        <v>29</v>
      </c>
      <c r="B112" s="31">
        <v>107467.5</v>
      </c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>
        <f t="shared" si="1"/>
        <v>107467.5</v>
      </c>
    </row>
    <row r="113" spans="1:17" x14ac:dyDescent="0.25">
      <c r="A113" s="27" t="s">
        <v>73</v>
      </c>
      <c r="B113" s="7">
        <f>+B114</f>
        <v>0</v>
      </c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>
        <f t="shared" si="1"/>
        <v>0</v>
      </c>
      <c r="O113" s="8"/>
      <c r="P113" s="8"/>
      <c r="Q113" s="8"/>
    </row>
    <row r="114" spans="1:17" x14ac:dyDescent="0.25">
      <c r="A114" s="12" t="s">
        <v>64</v>
      </c>
      <c r="B114" s="7">
        <f>+B115+B118</f>
        <v>0</v>
      </c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>
        <f t="shared" si="1"/>
        <v>0</v>
      </c>
      <c r="O114" s="8"/>
      <c r="P114" s="8"/>
      <c r="Q114" s="8"/>
    </row>
    <row r="115" spans="1:17" x14ac:dyDescent="0.25">
      <c r="A115" s="28" t="s">
        <v>3</v>
      </c>
      <c r="B115" s="7">
        <f>+B116</f>
        <v>0</v>
      </c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>
        <f t="shared" si="1"/>
        <v>0</v>
      </c>
      <c r="O115" s="8"/>
      <c r="P115" s="8"/>
      <c r="Q115" s="8"/>
    </row>
    <row r="116" spans="1:17" x14ac:dyDescent="0.25">
      <c r="A116" s="32" t="s">
        <v>28</v>
      </c>
      <c r="B116" s="31">
        <f>+B117</f>
        <v>0</v>
      </c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>
        <f t="shared" si="1"/>
        <v>0</v>
      </c>
    </row>
    <row r="117" spans="1:17" x14ac:dyDescent="0.25">
      <c r="A117" s="30" t="s">
        <v>30</v>
      </c>
      <c r="B117" s="31">
        <v>0</v>
      </c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>
        <f t="shared" si="1"/>
        <v>0</v>
      </c>
    </row>
    <row r="118" spans="1:17" x14ac:dyDescent="0.25">
      <c r="A118" s="28" t="s">
        <v>40</v>
      </c>
      <c r="B118" s="7">
        <f>+B119</f>
        <v>0</v>
      </c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>
        <f t="shared" si="1"/>
        <v>0</v>
      </c>
      <c r="O118" s="8"/>
      <c r="P118" s="8"/>
      <c r="Q118" s="8"/>
    </row>
    <row r="119" spans="1:17" x14ac:dyDescent="0.25">
      <c r="A119" s="32" t="s">
        <v>41</v>
      </c>
      <c r="B119" s="31">
        <f>+B120</f>
        <v>0</v>
      </c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>
        <f t="shared" si="1"/>
        <v>0</v>
      </c>
    </row>
    <row r="120" spans="1:17" x14ac:dyDescent="0.25">
      <c r="A120" s="30" t="s">
        <v>42</v>
      </c>
      <c r="B120" s="31">
        <v>0</v>
      </c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>
        <f t="shared" si="1"/>
        <v>0</v>
      </c>
    </row>
    <row r="121" spans="1:17" x14ac:dyDescent="0.25">
      <c r="A121" s="16" t="s">
        <v>2</v>
      </c>
      <c r="B121" s="17">
        <f>+B113+B108+B103+B81+B50+B8</f>
        <v>85260018.560000002</v>
      </c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33">
        <f t="shared" si="1"/>
        <v>85260018.560000002</v>
      </c>
      <c r="O121" s="8"/>
      <c r="P121" s="8"/>
      <c r="Q121" s="8"/>
    </row>
    <row r="122" spans="1:17" x14ac:dyDescent="0.2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7" x14ac:dyDescent="0.2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7" x14ac:dyDescent="0.2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7" x14ac:dyDescent="0.2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Presupuesto Aprobado Año2022</vt:lpstr>
      <vt:lpstr>P02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creynoso</cp:lastModifiedBy>
  <cp:lastPrinted>2022-02-21T17:20:07Z</cp:lastPrinted>
  <dcterms:created xsi:type="dcterms:W3CDTF">2021-12-10T14:39:01Z</dcterms:created>
  <dcterms:modified xsi:type="dcterms:W3CDTF">2022-03-01T15:24:37Z</dcterms:modified>
</cp:coreProperties>
</file>