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Agosto 2022\"/>
    </mc:Choice>
  </mc:AlternateContent>
  <xr:revisionPtr revIDLastSave="0" documentId="13_ncr:1_{580E4896-FEEA-43C6-82E1-8C9445B1584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P02" sheetId="4" r:id="rId2"/>
    <sheet name="P0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1" i="4" l="1"/>
  <c r="F111" i="4"/>
  <c r="E111" i="4"/>
  <c r="D111" i="4"/>
  <c r="C111" i="4"/>
  <c r="N110" i="4"/>
  <c r="N109" i="4"/>
  <c r="N108" i="4"/>
  <c r="N107" i="4"/>
  <c r="N106" i="4"/>
  <c r="N105" i="4"/>
  <c r="I104" i="4"/>
  <c r="I103" i="4" s="1"/>
  <c r="N102" i="4"/>
  <c r="I101" i="4"/>
  <c r="I100" i="4" s="1"/>
  <c r="N97" i="4"/>
  <c r="N96" i="4"/>
  <c r="I96" i="4"/>
  <c r="I95" i="4"/>
  <c r="I94" i="4" s="1"/>
  <c r="N92" i="4"/>
  <c r="N91" i="4"/>
  <c r="I91" i="4"/>
  <c r="N90" i="4"/>
  <c r="N89" i="4"/>
  <c r="I89" i="4"/>
  <c r="N87" i="4"/>
  <c r="I86" i="4"/>
  <c r="N86" i="4" s="1"/>
  <c r="N85" i="4"/>
  <c r="N84" i="4"/>
  <c r="I83" i="4"/>
  <c r="N83" i="4" s="1"/>
  <c r="N82" i="4"/>
  <c r="N81" i="4"/>
  <c r="N80" i="4"/>
  <c r="N79" i="4"/>
  <c r="N78" i="4"/>
  <c r="I78" i="4"/>
  <c r="I77" i="4"/>
  <c r="I76" i="4" s="1"/>
  <c r="N76" i="4" s="1"/>
  <c r="N75" i="4"/>
  <c r="N74" i="4"/>
  <c r="N73" i="4"/>
  <c r="I73" i="4"/>
  <c r="I72" i="4"/>
  <c r="I71" i="4" s="1"/>
  <c r="N69" i="4"/>
  <c r="N68" i="4"/>
  <c r="I67" i="4"/>
  <c r="N67" i="4" s="1"/>
  <c r="N66" i="4"/>
  <c r="I65" i="4"/>
  <c r="N65" i="4" s="1"/>
  <c r="N64" i="4"/>
  <c r="N63" i="4"/>
  <c r="N62" i="4"/>
  <c r="I61" i="4"/>
  <c r="N61" i="4" s="1"/>
  <c r="N60" i="4"/>
  <c r="N59" i="4"/>
  <c r="N58" i="4"/>
  <c r="N57" i="4"/>
  <c r="N56" i="4"/>
  <c r="I56" i="4"/>
  <c r="I55" i="4"/>
  <c r="I54" i="4" s="1"/>
  <c r="N54" i="4" s="1"/>
  <c r="N53" i="4"/>
  <c r="N52" i="4"/>
  <c r="N51" i="4"/>
  <c r="I51" i="4"/>
  <c r="I50" i="4"/>
  <c r="I49" i="4" s="1"/>
  <c r="N47" i="4"/>
  <c r="I46" i="4"/>
  <c r="N46" i="4" s="1"/>
  <c r="N45" i="4"/>
  <c r="N44" i="4"/>
  <c r="N43" i="4"/>
  <c r="N42" i="4"/>
  <c r="N41" i="4"/>
  <c r="N40" i="4"/>
  <c r="I40" i="4"/>
  <c r="N39" i="4"/>
  <c r="N38" i="4"/>
  <c r="N37" i="4"/>
  <c r="N36" i="4"/>
  <c r="N35" i="4"/>
  <c r="N34" i="4"/>
  <c r="N33" i="4"/>
  <c r="I32" i="4"/>
  <c r="N32" i="4" s="1"/>
  <c r="N31" i="4"/>
  <c r="N30" i="4"/>
  <c r="N29" i="4"/>
  <c r="N28" i="4"/>
  <c r="N27" i="4"/>
  <c r="N26" i="4"/>
  <c r="N25" i="4"/>
  <c r="N24" i="4"/>
  <c r="N23" i="4"/>
  <c r="N22" i="4"/>
  <c r="I22" i="4"/>
  <c r="N21" i="4"/>
  <c r="N20" i="4"/>
  <c r="N19" i="4"/>
  <c r="N18" i="4"/>
  <c r="N17" i="4"/>
  <c r="I16" i="4"/>
  <c r="I15" i="4" s="1"/>
  <c r="N13" i="4"/>
  <c r="N12" i="4"/>
  <c r="I11" i="4"/>
  <c r="I10" i="4" s="1"/>
  <c r="I9" i="4" s="1"/>
  <c r="H11" i="4"/>
  <c r="H10" i="4"/>
  <c r="N10" i="4" s="1"/>
  <c r="G111" i="3"/>
  <c r="F111" i="3"/>
  <c r="E111" i="3"/>
  <c r="D111" i="3"/>
  <c r="C111" i="3"/>
  <c r="N110" i="3"/>
  <c r="N109" i="3"/>
  <c r="N108" i="3"/>
  <c r="N107" i="3"/>
  <c r="N106" i="3"/>
  <c r="N105" i="3"/>
  <c r="I104" i="3"/>
  <c r="I103" i="3" s="1"/>
  <c r="N102" i="3"/>
  <c r="N101" i="3"/>
  <c r="I101" i="3"/>
  <c r="I100" i="3" s="1"/>
  <c r="N97" i="3"/>
  <c r="N96" i="3"/>
  <c r="I96" i="3"/>
  <c r="I95" i="3"/>
  <c r="I94" i="3" s="1"/>
  <c r="N92" i="3"/>
  <c r="N91" i="3"/>
  <c r="I91" i="3"/>
  <c r="N90" i="3"/>
  <c r="N89" i="3"/>
  <c r="I89" i="3"/>
  <c r="N87" i="3"/>
  <c r="N86" i="3"/>
  <c r="I86" i="3"/>
  <c r="N85" i="3"/>
  <c r="N84" i="3"/>
  <c r="N83" i="3"/>
  <c r="I83" i="3"/>
  <c r="N82" i="3"/>
  <c r="N81" i="3"/>
  <c r="N80" i="3"/>
  <c r="N79" i="3"/>
  <c r="N78" i="3"/>
  <c r="I78" i="3"/>
  <c r="N77" i="3"/>
  <c r="I77" i="3"/>
  <c r="I76" i="3" s="1"/>
  <c r="N76" i="3" s="1"/>
  <c r="N75" i="3"/>
  <c r="N74" i="3"/>
  <c r="N73" i="3"/>
  <c r="I73" i="3"/>
  <c r="N72" i="3"/>
  <c r="I72" i="3"/>
  <c r="I71" i="3" s="1"/>
  <c r="N69" i="3"/>
  <c r="N68" i="3"/>
  <c r="N67" i="3"/>
  <c r="I67" i="3"/>
  <c r="N66" i="3"/>
  <c r="I65" i="3"/>
  <c r="N65" i="3" s="1"/>
  <c r="N64" i="3"/>
  <c r="N63" i="3"/>
  <c r="N62" i="3"/>
  <c r="N61" i="3"/>
  <c r="I61" i="3"/>
  <c r="N60" i="3"/>
  <c r="N59" i="3"/>
  <c r="N58" i="3"/>
  <c r="N57" i="3"/>
  <c r="N56" i="3"/>
  <c r="I56" i="3"/>
  <c r="N53" i="3"/>
  <c r="N52" i="3"/>
  <c r="N51" i="3"/>
  <c r="I51" i="3"/>
  <c r="N50" i="3"/>
  <c r="I50" i="3"/>
  <c r="I49" i="3" s="1"/>
  <c r="N47" i="3"/>
  <c r="I46" i="3"/>
  <c r="N46" i="3" s="1"/>
  <c r="N45" i="3"/>
  <c r="N44" i="3"/>
  <c r="N43" i="3"/>
  <c r="N42" i="3"/>
  <c r="N41" i="3"/>
  <c r="N40" i="3"/>
  <c r="I40" i="3"/>
  <c r="N39" i="3"/>
  <c r="N38" i="3"/>
  <c r="N37" i="3"/>
  <c r="N36" i="3"/>
  <c r="N35" i="3"/>
  <c r="N34" i="3"/>
  <c r="N33" i="3"/>
  <c r="I32" i="3"/>
  <c r="N32" i="3" s="1"/>
  <c r="N31" i="3"/>
  <c r="N30" i="3"/>
  <c r="N29" i="3"/>
  <c r="N28" i="3"/>
  <c r="N27" i="3"/>
  <c r="N26" i="3"/>
  <c r="N25" i="3"/>
  <c r="N24" i="3"/>
  <c r="N23" i="3"/>
  <c r="N22" i="3"/>
  <c r="I22" i="3"/>
  <c r="N21" i="3"/>
  <c r="N20" i="3"/>
  <c r="N19" i="3"/>
  <c r="N18" i="3"/>
  <c r="N17" i="3"/>
  <c r="N16" i="3"/>
  <c r="I16" i="3"/>
  <c r="I15" i="3"/>
  <c r="I14" i="3" s="1"/>
  <c r="N14" i="3" s="1"/>
  <c r="N13" i="3"/>
  <c r="N12" i="3"/>
  <c r="N11" i="3"/>
  <c r="I11" i="3"/>
  <c r="H11" i="3"/>
  <c r="N10" i="3"/>
  <c r="I10" i="3"/>
  <c r="H10" i="3"/>
  <c r="I9" i="3"/>
  <c r="I8" i="3" s="1"/>
  <c r="N8" i="3" s="1"/>
  <c r="H9" i="3"/>
  <c r="N9" i="3" s="1"/>
  <c r="I14" i="4" l="1"/>
  <c r="N14" i="4" s="1"/>
  <c r="N15" i="4"/>
  <c r="N103" i="4"/>
  <c r="I8" i="4"/>
  <c r="N8" i="4" s="1"/>
  <c r="N49" i="4"/>
  <c r="I48" i="4"/>
  <c r="N48" i="4" s="1"/>
  <c r="I93" i="4"/>
  <c r="N93" i="4" s="1"/>
  <c r="N94" i="4"/>
  <c r="N100" i="4"/>
  <c r="I99" i="4"/>
  <c r="N71" i="4"/>
  <c r="I70" i="4"/>
  <c r="N70" i="4" s="1"/>
  <c r="N11" i="4"/>
  <c r="N50" i="4"/>
  <c r="N77" i="4"/>
  <c r="H9" i="4"/>
  <c r="N9" i="4" s="1"/>
  <c r="N16" i="4"/>
  <c r="N55" i="4"/>
  <c r="N72" i="4"/>
  <c r="N101" i="4"/>
  <c r="N95" i="4"/>
  <c r="N104" i="4"/>
  <c r="N103" i="3"/>
  <c r="I93" i="3"/>
  <c r="N93" i="3" s="1"/>
  <c r="N94" i="3"/>
  <c r="N100" i="3"/>
  <c r="I99" i="3"/>
  <c r="N71" i="3"/>
  <c r="I70" i="3"/>
  <c r="N70" i="3" s="1"/>
  <c r="N49" i="3"/>
  <c r="I55" i="3"/>
  <c r="N15" i="3"/>
  <c r="N95" i="3"/>
  <c r="N104" i="3"/>
  <c r="I98" i="4" l="1"/>
  <c r="N99" i="4"/>
  <c r="N55" i="3"/>
  <c r="I54" i="3"/>
  <c r="I98" i="3"/>
  <c r="N99" i="3"/>
  <c r="N98" i="4" l="1"/>
  <c r="I111" i="4"/>
  <c r="N111" i="4" s="1"/>
  <c r="N98" i="3"/>
  <c r="N54" i="3"/>
  <c r="I48" i="3"/>
  <c r="N48" i="3" s="1"/>
  <c r="I111" i="3" l="1"/>
  <c r="N111" i="3" s="1"/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<sst xmlns="http://schemas.openxmlformats.org/spreadsheetml/2006/main" count="289" uniqueCount="93">
  <si>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</si>
  <si>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</si>
  <si>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</si>
  <si>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</si>
  <si>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</si>
  <si>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</si>
  <si>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</si>
  <si>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</si>
  <si>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</si>
  <si>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</si>
  <si>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</si>
  <si>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</si>
  <si>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</si>
  <si>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</si>
  <si>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</si>
  <si>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</si>
  <si>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</si>
  <si>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</si>
  <si>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</si>
  <si>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</si>
  <si>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</si>
  <si>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</si>
  <si>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</si>
  <si>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</si>
  <si>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</si>
  <si>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</si>
  <si>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</si>
  <si>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</si>
  <si>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</si>
  <si>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</si>
  <si>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</si>
  <si>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</si>
  <si>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</si>
  <si>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</si>
  <si>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</si>
  <si>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</si>
  <si>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</si>
  <si>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</si>
  <si>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</si>
  <si>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</si>
  <si>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</si>
  <si>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</si>
  <si>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</si>
  <si>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</si>
  <si>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</si>
  <si>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</si>
  <si>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</si>
  <si>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</si>
  <si>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DIRECTORA FINANCIERA</t>
  </si>
  <si>
    <t>2.1.4- GRATIFICACIONES Y BONIFICACIONES</t>
  </si>
  <si>
    <t>4-APLICACIONES FINANCIERAS</t>
  </si>
  <si>
    <t>ENC.  DE PRESUPUESTO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</si>
  <si>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</si>
  <si>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</si>
  <si>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</si>
  <si>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</si>
  <si>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</si>
  <si>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</si>
  <si>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</si>
  <si>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</si>
  <si>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</si>
  <si>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</si>
  <si>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</si>
  <si>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</si>
  <si>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</si>
  <si>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Cuenta Presupuestaria</t>
  </si>
  <si>
    <t>01-Actividad Central</t>
  </si>
  <si>
    <t>0100-FONDO GENERAL</t>
  </si>
  <si>
    <t>9999-VENTAS DE MERCANCIA</t>
  </si>
  <si>
    <t>2.1.3- DIETAS Y GASTOS DE REPRESENTACION</t>
  </si>
  <si>
    <t>2.2.4- TRANSPORTE Y ALMACENAJE</t>
  </si>
  <si>
    <t>2.3.3-PAPEL, CARTÓN E IMPRESOS</t>
  </si>
  <si>
    <t>2.3.5-CUERO, CAUCHO Y PLÁSTICO</t>
  </si>
  <si>
    <t>2.6.2-MOBILIARIO Y EQUIPO DE AUDIO, AUDIOVISUAL, RECREATIVO Y EDUCACIONAL</t>
  </si>
  <si>
    <t>2.6.6- EQUIPOS DE DEFENSA Y SEGURIDAD</t>
  </si>
  <si>
    <t>2.7- OBRAS</t>
  </si>
  <si>
    <t xml:space="preserve">2.7.1- OBRAS EN EDIFICACIONES </t>
  </si>
  <si>
    <t>11-Producción y Comercialización de Productos de Loteria</t>
  </si>
  <si>
    <t>2.3- MATERIALES Y SUMINISTROS</t>
  </si>
  <si>
    <t>2.3.5- CUERO, CAUCHO Y PLASTICO</t>
  </si>
  <si>
    <t>2.6- BIENES MUEBLES, INMUEBLES E INTANGIBLES</t>
  </si>
  <si>
    <t>2.6.1- MOBILIARIO Y EQUIPO</t>
  </si>
  <si>
    <t>2.6.5- MAQUINARIA, OTROS EQUIPOS Y HERRAMIENTAS</t>
  </si>
  <si>
    <t>12-Asistencia Social y Desarrollo Comunitario</t>
  </si>
  <si>
    <t>2.1.2- SOBRESUELDOS</t>
  </si>
  <si>
    <t>2.3.4- PRODUCTOS FARMACEUTICOS</t>
  </si>
  <si>
    <t>2.4.9- TRANSFERENCIAS CORRIENTES A OTRAS INSTITUCIONES PUBLICAS</t>
  </si>
  <si>
    <t>2.6.3- EQUIPO E INSTRUMENTAL, CIENTIFICO Y DE LABORATORIO</t>
  </si>
  <si>
    <t>2.7.1- OBRAS EN EDIFICACIONES</t>
  </si>
  <si>
    <t>96-Deuda Publica y Otras Operaciones Financieras</t>
  </si>
  <si>
    <t>4-Aplicaciones financieras</t>
  </si>
  <si>
    <t>98-Administración de Contribuciones Especiales</t>
  </si>
  <si>
    <t>99-Administración de Activos, Pasivos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</si>
</sst>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  <xf numFmtId="4" fontId="5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indent="2"/>
    </xf>
    <xf numFmtId="49" fontId="1" fillId="0" borderId="0" xfId="0" applyNumberFormat="1" applyFont="1" applyAlignment="1">
      <alignment horizontal="left" indent="3"/>
    </xf>
    <xf numFmtId="49" fontId="1" fillId="0" borderId="0" xfId="0" applyNumberFormat="1" applyFont="1" applyAlignment="1">
      <alignment horizontal="left" indent="4"/>
    </xf>
    <xf numFmtId="49" fontId="4" fillId="2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2</xdr:row>
      <xdr:rowOff>47625</xdr:rowOff>
    </xdr:from>
    <xdr:to>
      <xdr:col>0</xdr:col>
      <xdr:colOff>1676401</xdr:colOff>
      <xdr:row>5</xdr:row>
      <xdr:rowOff>28575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73675B40-DCD2-4891-8610-C19BBE518C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28625"/>
          <a:ext cx="1657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940595</xdr:colOff>
      <xdr:row>1</xdr:row>
      <xdr:rowOff>166687</xdr:rowOff>
    </xdr:from>
    <xdr:to>
      <xdr:col>9</xdr:col>
      <xdr:colOff>0</xdr:colOff>
      <xdr:row>5</xdr:row>
      <xdr:rowOff>42862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1A5B7EA4-A8AB-4579-A84E-8482866F6A2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9170" y="357187"/>
          <a:ext cx="1946731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2</xdr:row>
      <xdr:rowOff>47625</xdr:rowOff>
    </xdr:from>
    <xdr:to>
      <xdr:col>0</xdr:col>
      <xdr:colOff>1581151</xdr:colOff>
      <xdr:row>5</xdr:row>
      <xdr:rowOff>28575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CE320DB5-DD83-4D38-BF93-0551DEB067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28625"/>
          <a:ext cx="1562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940595</xdr:colOff>
      <xdr:row>1</xdr:row>
      <xdr:rowOff>166687</xdr:rowOff>
    </xdr:from>
    <xdr:to>
      <xdr:col>9</xdr:col>
      <xdr:colOff>390525</xdr:colOff>
      <xdr:row>5</xdr:row>
      <xdr:rowOff>42862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5B90C657-9697-46B4-B57B-BA8AA08ED62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9170" y="357187"/>
          <a:ext cx="1946731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topLeftCell="A31" workbookViewId="0">
      <selection activeCell="B57" sqref="B57"/>
    </sheetView>
  </sheetViews>
  <sheetFormatPr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49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36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50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51</v>
      </c>
      <c r="C56" s="13" t="s">
        <v>48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MODIFICADO AL 31 DE AGOSTO 2022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A4DB-34DC-4333-A49D-230611FCF29C}">
  <dimension ref="A6:O111"/>
  <sheetViews>
    <sheetView workbookViewId="0">
      <selection activeCell="C1" sqref="C1:C1048576"/>
    </sheetView>
  </sheetViews>
  <sheetFormatPr defaultRowHeight="15" x14ac:dyDescent="0.25"/>
  <cols>
    <col min="1" max="1" width="72.28515625" bestFit="1" customWidth="1"/>
    <col min="2" max="2" width="12.28515625" style="1" bestFit="1" customWidth="1"/>
    <col min="3" max="3" width="16.28515625" style="1" customWidth="1"/>
    <col min="4" max="4" width="16.85546875" style="1" customWidth="1"/>
    <col min="5" max="5" width="17.28515625" style="1" customWidth="1"/>
    <col min="6" max="8" width="16.28515625" style="1" customWidth="1"/>
    <col min="9" max="9" width="16" style="1" customWidth="1"/>
    <col min="10" max="10" width="13" style="1" hidden="1" customWidth="1"/>
    <col min="11" max="11" width="9.42578125" style="1" hidden="1" customWidth="1"/>
    <col min="12" max="12" width="11.85546875" style="1" hidden="1" customWidth="1"/>
    <col min="13" max="13" width="11.140625" style="1" hidden="1" customWidth="1"/>
    <col min="14" max="14" width="18" style="1" customWidth="1"/>
  </cols>
  <sheetData>
    <row r="6" spans="1:15" ht="15.75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ht="15.75" x14ac:dyDescent="0.25">
      <c r="A7" s="18" t="s">
        <v>65</v>
      </c>
      <c r="B7" s="19" t="s">
        <v>52</v>
      </c>
      <c r="C7" s="19" t="s">
        <v>53</v>
      </c>
      <c r="D7" s="19" t="s">
        <v>54</v>
      </c>
      <c r="E7" s="19" t="s">
        <v>55</v>
      </c>
      <c r="F7" s="19" t="s">
        <v>56</v>
      </c>
      <c r="G7" s="19" t="s">
        <v>57</v>
      </c>
      <c r="H7" s="19" t="s">
        <v>58</v>
      </c>
      <c r="I7" s="19" t="s">
        <v>59</v>
      </c>
      <c r="J7" s="19" t="s">
        <v>60</v>
      </c>
      <c r="K7" s="19" t="s">
        <v>61</v>
      </c>
      <c r="L7" s="19" t="s">
        <v>62</v>
      </c>
      <c r="M7" s="19" t="s">
        <v>63</v>
      </c>
      <c r="N7" s="20" t="s">
        <v>64</v>
      </c>
      <c r="O7" s="21"/>
    </row>
    <row r="8" spans="1:15" x14ac:dyDescent="0.25">
      <c r="A8" s="22" t="s">
        <v>66</v>
      </c>
      <c r="B8" s="15">
        <v>40626379.030000001</v>
      </c>
      <c r="C8" s="15">
        <v>34859443.219999999</v>
      </c>
      <c r="D8" s="15">
        <v>37034308.969999999</v>
      </c>
      <c r="E8" s="15">
        <v>42917737.600000001</v>
      </c>
      <c r="F8" s="15">
        <v>34637740.890000001</v>
      </c>
      <c r="G8" s="15">
        <v>37230978.579999998</v>
      </c>
      <c r="H8" s="15">
        <v>38881168.270000003</v>
      </c>
      <c r="I8" s="15">
        <f>+I9+I14</f>
        <v>39631786.829999998</v>
      </c>
      <c r="J8" s="15"/>
      <c r="K8" s="15"/>
      <c r="L8" s="15"/>
      <c r="M8" s="15"/>
      <c r="N8" s="15">
        <f>+B8+C8+D8+E8+F8+G8+H8+I8+J8+K8+L8+M8</f>
        <v>305819543.38999999</v>
      </c>
      <c r="O8" s="12"/>
    </row>
    <row r="9" spans="1:15" x14ac:dyDescent="0.25">
      <c r="A9" s="22" t="s">
        <v>67</v>
      </c>
      <c r="B9" s="15">
        <v>4677743.3899999997</v>
      </c>
      <c r="C9" s="15">
        <v>24846719.219999999</v>
      </c>
      <c r="D9" s="15">
        <v>20088486.670000002</v>
      </c>
      <c r="E9" s="15">
        <v>19959561.359999999</v>
      </c>
      <c r="F9" s="15">
        <v>19763597.280000001</v>
      </c>
      <c r="G9" s="15">
        <v>19471652.640000001</v>
      </c>
      <c r="H9" s="15">
        <f>+H10</f>
        <v>16272016.02</v>
      </c>
      <c r="I9" s="15">
        <f>+I10</f>
        <v>21585417.870000001</v>
      </c>
      <c r="J9" s="15"/>
      <c r="K9" s="15"/>
      <c r="L9" s="15"/>
      <c r="M9" s="15"/>
      <c r="N9" s="15">
        <f t="shared" ref="N9:N72" si="0">+B9+C9+D9+E9+F9+G9+H9+I9+J9+K9+L9+M9</f>
        <v>146665194.44999999</v>
      </c>
      <c r="O9" s="12"/>
    </row>
    <row r="10" spans="1:15" x14ac:dyDescent="0.25">
      <c r="A10" s="22" t="s">
        <v>1</v>
      </c>
      <c r="B10" s="15">
        <v>4677743.3899999997</v>
      </c>
      <c r="C10" s="15">
        <v>24846719.219999999</v>
      </c>
      <c r="D10" s="15">
        <v>20088486.670000002</v>
      </c>
      <c r="E10" s="15">
        <v>19959561.359999999</v>
      </c>
      <c r="F10" s="15">
        <v>19763597.280000001</v>
      </c>
      <c r="G10" s="15">
        <v>19471652.640000001</v>
      </c>
      <c r="H10" s="15">
        <f>+H11</f>
        <v>16272016.02</v>
      </c>
      <c r="I10" s="15">
        <f>+I11</f>
        <v>21585417.870000001</v>
      </c>
      <c r="J10" s="15"/>
      <c r="K10" s="15"/>
      <c r="L10" s="15"/>
      <c r="M10" s="15"/>
      <c r="N10" s="15">
        <f t="shared" si="0"/>
        <v>146665194.44999999</v>
      </c>
      <c r="O10" s="12"/>
    </row>
    <row r="11" spans="1:15" x14ac:dyDescent="0.25">
      <c r="A11" s="22" t="s">
        <v>2</v>
      </c>
      <c r="B11" s="15">
        <v>4677743.3899999997</v>
      </c>
      <c r="C11" s="15">
        <v>24846719.219999999</v>
      </c>
      <c r="D11" s="15">
        <v>20088486.670000002</v>
      </c>
      <c r="E11" s="15">
        <v>19959561.359999999</v>
      </c>
      <c r="F11" s="15">
        <v>19763597.280000001</v>
      </c>
      <c r="G11" s="15">
        <v>19471652.640000001</v>
      </c>
      <c r="H11" s="15">
        <f>+H12+H13</f>
        <v>16272016.02</v>
      </c>
      <c r="I11" s="15">
        <f>+I12+I13</f>
        <v>21585417.870000001</v>
      </c>
      <c r="J11" s="15"/>
      <c r="K11" s="15"/>
      <c r="L11" s="15"/>
      <c r="M11" s="15"/>
      <c r="N11" s="15">
        <f t="shared" si="0"/>
        <v>146665194.44999999</v>
      </c>
      <c r="O11" s="12"/>
    </row>
    <row r="12" spans="1:15" x14ac:dyDescent="0.25">
      <c r="A12" s="23" t="s">
        <v>3</v>
      </c>
      <c r="B12" s="16">
        <v>2844957.73</v>
      </c>
      <c r="C12" s="16">
        <v>21556879.640000001</v>
      </c>
      <c r="D12" s="16">
        <v>17430737.149999999</v>
      </c>
      <c r="E12" s="16">
        <v>17318709.870000001</v>
      </c>
      <c r="F12" s="16">
        <v>17148559.870000001</v>
      </c>
      <c r="G12" s="16">
        <v>16895443.309999999</v>
      </c>
      <c r="H12" s="16">
        <v>14149311</v>
      </c>
      <c r="I12" s="16">
        <v>18760423.32</v>
      </c>
      <c r="J12" s="16"/>
      <c r="K12" s="16"/>
      <c r="L12" s="16"/>
      <c r="M12" s="16"/>
      <c r="N12" s="16">
        <f t="shared" si="0"/>
        <v>126105021.89000002</v>
      </c>
    </row>
    <row r="13" spans="1:15" x14ac:dyDescent="0.25">
      <c r="A13" s="23" t="s">
        <v>6</v>
      </c>
      <c r="B13" s="16">
        <v>1832785.66</v>
      </c>
      <c r="C13" s="16">
        <v>3289839.58</v>
      </c>
      <c r="D13" s="16">
        <v>2657749.52</v>
      </c>
      <c r="E13" s="16">
        <v>2640851.4900000002</v>
      </c>
      <c r="F13" s="16">
        <v>2615037.41</v>
      </c>
      <c r="G13" s="16">
        <v>2576209.33</v>
      </c>
      <c r="H13" s="16">
        <v>2122705.02</v>
      </c>
      <c r="I13" s="16">
        <v>2824994.55</v>
      </c>
      <c r="J13" s="16"/>
      <c r="K13" s="16"/>
      <c r="L13" s="16"/>
      <c r="M13" s="16"/>
      <c r="N13" s="16">
        <f t="shared" si="0"/>
        <v>20560172.560000002</v>
      </c>
    </row>
    <row r="14" spans="1:15" x14ac:dyDescent="0.25">
      <c r="A14" s="22" t="s">
        <v>68</v>
      </c>
      <c r="B14" s="15">
        <v>35948635.640000001</v>
      </c>
      <c r="C14" s="15">
        <v>10012724</v>
      </c>
      <c r="D14" s="15">
        <v>16945822.300000001</v>
      </c>
      <c r="E14" s="15">
        <v>22958176.239999998</v>
      </c>
      <c r="F14" s="15">
        <v>14874143.609999999</v>
      </c>
      <c r="G14" s="15">
        <v>17759325.940000001</v>
      </c>
      <c r="H14" s="15">
        <v>22609152.25</v>
      </c>
      <c r="I14" s="15">
        <f>+I15</f>
        <v>18046368.959999997</v>
      </c>
      <c r="J14" s="15"/>
      <c r="K14" s="15"/>
      <c r="L14" s="15"/>
      <c r="M14" s="15"/>
      <c r="N14" s="15">
        <f t="shared" si="0"/>
        <v>159154348.94</v>
      </c>
      <c r="O14" s="12"/>
    </row>
    <row r="15" spans="1:15" x14ac:dyDescent="0.25">
      <c r="A15" s="22" t="s">
        <v>1</v>
      </c>
      <c r="B15" s="15">
        <v>35948635.640000001</v>
      </c>
      <c r="C15" s="15">
        <v>10012724</v>
      </c>
      <c r="D15" s="15">
        <v>16945822.300000001</v>
      </c>
      <c r="E15" s="15">
        <v>22958176.239999998</v>
      </c>
      <c r="F15" s="15">
        <v>14874143.609999999</v>
      </c>
      <c r="G15" s="15">
        <v>17759325.940000001</v>
      </c>
      <c r="H15" s="15">
        <v>22609152.25</v>
      </c>
      <c r="I15" s="15">
        <f>+I16+I22+I32+I40+I46</f>
        <v>18046368.959999997</v>
      </c>
      <c r="J15" s="15"/>
      <c r="K15" s="15"/>
      <c r="L15" s="15"/>
      <c r="M15" s="15"/>
      <c r="N15" s="15">
        <f t="shared" si="0"/>
        <v>159154348.94</v>
      </c>
      <c r="O15" s="12"/>
    </row>
    <row r="16" spans="1:15" x14ac:dyDescent="0.25">
      <c r="A16" s="22" t="s">
        <v>2</v>
      </c>
      <c r="B16" s="15">
        <v>29711436.600000001</v>
      </c>
      <c r="C16" s="15">
        <v>5834760.6100000003</v>
      </c>
      <c r="D16" s="15">
        <v>11705943.77</v>
      </c>
      <c r="E16" s="15">
        <v>12046984.67</v>
      </c>
      <c r="F16" s="15">
        <v>10106915.52</v>
      </c>
      <c r="G16" s="15">
        <v>10815435.27</v>
      </c>
      <c r="H16" s="15">
        <v>18643734.989999998</v>
      </c>
      <c r="I16" s="15">
        <f>+I17+I18+I19+I20+I21</f>
        <v>14059288.5</v>
      </c>
      <c r="J16" s="15"/>
      <c r="K16" s="15"/>
      <c r="L16" s="15"/>
      <c r="M16" s="15"/>
      <c r="N16" s="15">
        <f t="shared" si="0"/>
        <v>112924499.92999999</v>
      </c>
      <c r="O16" s="12"/>
    </row>
    <row r="17" spans="1:15" x14ac:dyDescent="0.25">
      <c r="A17" s="23" t="s">
        <v>3</v>
      </c>
      <c r="B17" s="16">
        <v>28038436.600000001</v>
      </c>
      <c r="C17" s="16">
        <v>3863011.43</v>
      </c>
      <c r="D17" s="16">
        <v>8932617.8499999996</v>
      </c>
      <c r="E17" s="16">
        <v>9391605.6300000008</v>
      </c>
      <c r="F17" s="16">
        <v>7441325.9100000001</v>
      </c>
      <c r="G17" s="16">
        <v>8190617.5999999996</v>
      </c>
      <c r="H17" s="16">
        <v>14832301.810000001</v>
      </c>
      <c r="I17" s="16">
        <v>10916103.5</v>
      </c>
      <c r="J17" s="15"/>
      <c r="K17" s="15"/>
      <c r="L17" s="15"/>
      <c r="M17" s="15"/>
      <c r="N17" s="16">
        <f t="shared" si="0"/>
        <v>91606020.329999998</v>
      </c>
      <c r="O17" s="12"/>
    </row>
    <row r="18" spans="1:15" x14ac:dyDescent="0.25">
      <c r="A18" s="23" t="s">
        <v>4</v>
      </c>
      <c r="B18" s="16">
        <v>1673000</v>
      </c>
      <c r="C18" s="16">
        <v>1563000</v>
      </c>
      <c r="D18" s="16">
        <v>1736503.89</v>
      </c>
      <c r="E18" s="16">
        <v>1533000</v>
      </c>
      <c r="F18" s="16">
        <v>1563000</v>
      </c>
      <c r="G18" s="16">
        <v>1531000</v>
      </c>
      <c r="H18" s="16">
        <v>1555000</v>
      </c>
      <c r="I18" s="16">
        <v>1481000</v>
      </c>
      <c r="J18" s="16"/>
      <c r="K18" s="16"/>
      <c r="L18" s="16"/>
      <c r="M18" s="16"/>
      <c r="N18" s="16">
        <f t="shared" si="0"/>
        <v>12635503.890000001</v>
      </c>
    </row>
    <row r="19" spans="1:15" x14ac:dyDescent="0.25">
      <c r="A19" s="23" t="s">
        <v>69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/>
      <c r="K19" s="16"/>
      <c r="L19" s="16"/>
      <c r="M19" s="16"/>
      <c r="N19" s="16">
        <f t="shared" si="0"/>
        <v>0</v>
      </c>
    </row>
    <row r="20" spans="1:15" x14ac:dyDescent="0.25">
      <c r="A20" s="23" t="s">
        <v>49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/>
      <c r="K20" s="16"/>
      <c r="L20" s="16"/>
      <c r="M20" s="16"/>
      <c r="N20" s="16">
        <f t="shared" si="0"/>
        <v>0</v>
      </c>
    </row>
    <row r="21" spans="1:15" x14ac:dyDescent="0.25">
      <c r="A21" s="23" t="s">
        <v>6</v>
      </c>
      <c r="B21" s="16">
        <v>0</v>
      </c>
      <c r="C21" s="16">
        <v>408749.18</v>
      </c>
      <c r="D21" s="16">
        <v>1036822.03</v>
      </c>
      <c r="E21" s="16">
        <v>1122379.04</v>
      </c>
      <c r="F21" s="16">
        <v>1102589.6100000001</v>
      </c>
      <c r="G21" s="16">
        <v>1093817.67</v>
      </c>
      <c r="H21" s="16">
        <v>2256433.1800000002</v>
      </c>
      <c r="I21" s="16">
        <v>1662185</v>
      </c>
      <c r="J21" s="16"/>
      <c r="K21" s="16"/>
      <c r="L21" s="16"/>
      <c r="M21" s="16"/>
      <c r="N21" s="16">
        <f t="shared" si="0"/>
        <v>8682975.7100000009</v>
      </c>
    </row>
    <row r="22" spans="1:15" x14ac:dyDescent="0.25">
      <c r="A22" s="22" t="s">
        <v>7</v>
      </c>
      <c r="B22" s="15">
        <v>2067682.3</v>
      </c>
      <c r="C22" s="15">
        <v>3800653.42</v>
      </c>
      <c r="D22" s="15">
        <v>3620934.82</v>
      </c>
      <c r="E22" s="15">
        <v>8249142.6500000004</v>
      </c>
      <c r="F22" s="15">
        <v>2472178.75</v>
      </c>
      <c r="G22" s="15">
        <v>4754187.6100000003</v>
      </c>
      <c r="H22" s="15">
        <v>3251783.96</v>
      </c>
      <c r="I22" s="15">
        <f>+I23+I24+I25+I26+I27+I28+I29+I30+I31</f>
        <v>3704591.0599999996</v>
      </c>
      <c r="J22" s="15"/>
      <c r="K22" s="15"/>
      <c r="L22" s="15"/>
      <c r="M22" s="15"/>
      <c r="N22" s="15">
        <f t="shared" si="0"/>
        <v>31921154.569999997</v>
      </c>
      <c r="O22" s="12"/>
    </row>
    <row r="23" spans="1:15" x14ac:dyDescent="0.25">
      <c r="A23" s="23" t="s">
        <v>8</v>
      </c>
      <c r="B23" s="16">
        <v>0</v>
      </c>
      <c r="C23" s="16">
        <v>1478614.69</v>
      </c>
      <c r="D23" s="16">
        <v>1582122.47</v>
      </c>
      <c r="E23" s="16">
        <v>1445244.89</v>
      </c>
      <c r="F23" s="16">
        <v>1675629.5</v>
      </c>
      <c r="G23" s="16">
        <v>1488785.08</v>
      </c>
      <c r="H23" s="16">
        <v>1640786.49</v>
      </c>
      <c r="I23" s="16">
        <v>1810086.43</v>
      </c>
      <c r="J23" s="16"/>
      <c r="K23" s="16"/>
      <c r="L23" s="16"/>
      <c r="M23" s="16"/>
      <c r="N23" s="16">
        <f t="shared" si="0"/>
        <v>11121269.549999999</v>
      </c>
    </row>
    <row r="24" spans="1:15" x14ac:dyDescent="0.25">
      <c r="A24" s="23" t="s">
        <v>9</v>
      </c>
      <c r="B24" s="16">
        <v>760402.38</v>
      </c>
      <c r="C24" s="16">
        <v>1416</v>
      </c>
      <c r="D24" s="16">
        <v>1043267.5</v>
      </c>
      <c r="E24" s="16">
        <v>88500</v>
      </c>
      <c r="F24" s="16">
        <v>9511.2999999999993</v>
      </c>
      <c r="G24" s="16">
        <v>135455.74</v>
      </c>
      <c r="H24" s="16">
        <v>26550</v>
      </c>
      <c r="I24" s="16">
        <v>0</v>
      </c>
      <c r="J24" s="15"/>
      <c r="K24" s="15"/>
      <c r="L24" s="15"/>
      <c r="M24" s="15"/>
      <c r="N24" s="16">
        <f t="shared" si="0"/>
        <v>2065102.92</v>
      </c>
      <c r="O24" s="12"/>
    </row>
    <row r="25" spans="1:15" x14ac:dyDescent="0.25">
      <c r="A25" s="23" t="s">
        <v>10</v>
      </c>
      <c r="B25" s="16">
        <v>979101.4</v>
      </c>
      <c r="C25" s="16">
        <v>78000</v>
      </c>
      <c r="D25" s="16">
        <v>0</v>
      </c>
      <c r="E25" s="16">
        <v>16000</v>
      </c>
      <c r="F25" s="16">
        <v>6000</v>
      </c>
      <c r="G25" s="16">
        <v>83375.97</v>
      </c>
      <c r="H25" s="16">
        <v>0</v>
      </c>
      <c r="I25" s="16">
        <v>0</v>
      </c>
      <c r="J25" s="16"/>
      <c r="K25" s="16"/>
      <c r="L25" s="16"/>
      <c r="M25" s="16"/>
      <c r="N25" s="16">
        <f t="shared" si="0"/>
        <v>1162477.3699999999</v>
      </c>
    </row>
    <row r="26" spans="1:15" x14ac:dyDescent="0.25">
      <c r="A26" s="23" t="s">
        <v>70</v>
      </c>
      <c r="B26" s="16">
        <v>0</v>
      </c>
      <c r="C26" s="16">
        <v>0</v>
      </c>
      <c r="D26" s="16">
        <v>0</v>
      </c>
      <c r="E26" s="16">
        <v>0</v>
      </c>
      <c r="F26" s="16">
        <v>2900</v>
      </c>
      <c r="G26" s="16">
        <v>1480</v>
      </c>
      <c r="H26" s="16">
        <v>0</v>
      </c>
      <c r="I26" s="16">
        <v>4130</v>
      </c>
      <c r="J26" s="16"/>
      <c r="K26" s="16"/>
      <c r="L26" s="16"/>
      <c r="M26" s="16"/>
      <c r="N26" s="16">
        <f t="shared" si="0"/>
        <v>8510</v>
      </c>
    </row>
    <row r="27" spans="1:15" x14ac:dyDescent="0.25">
      <c r="A27" s="23" t="s">
        <v>12</v>
      </c>
      <c r="B27" s="16">
        <v>121051.8</v>
      </c>
      <c r="C27" s="16">
        <v>23600</v>
      </c>
      <c r="D27" s="16">
        <v>17700</v>
      </c>
      <c r="E27" s="16">
        <v>3121478.78</v>
      </c>
      <c r="F27" s="16">
        <v>0</v>
      </c>
      <c r="G27" s="16">
        <v>2124467.54</v>
      </c>
      <c r="H27" s="16">
        <v>267212.77</v>
      </c>
      <c r="I27" s="16">
        <v>103958</v>
      </c>
      <c r="J27" s="16"/>
      <c r="K27" s="16"/>
      <c r="L27" s="16"/>
      <c r="M27" s="16"/>
      <c r="N27" s="16">
        <f t="shared" si="0"/>
        <v>5779468.8899999987</v>
      </c>
    </row>
    <row r="28" spans="1:15" x14ac:dyDescent="0.25">
      <c r="A28" s="23" t="s">
        <v>13</v>
      </c>
      <c r="B28" s="16">
        <v>0</v>
      </c>
      <c r="C28" s="16">
        <v>2015004.45</v>
      </c>
      <c r="D28" s="16">
        <v>556445.17000000004</v>
      </c>
      <c r="E28" s="16">
        <v>1734492.49</v>
      </c>
      <c r="F28" s="16">
        <v>281957</v>
      </c>
      <c r="G28" s="16">
        <v>341241.9</v>
      </c>
      <c r="H28" s="16">
        <v>336815.96</v>
      </c>
      <c r="I28" s="16">
        <v>388409.35</v>
      </c>
      <c r="J28" s="16"/>
      <c r="K28" s="16"/>
      <c r="L28" s="16"/>
      <c r="M28" s="16"/>
      <c r="N28" s="16">
        <f t="shared" si="0"/>
        <v>5654366.3200000003</v>
      </c>
    </row>
    <row r="29" spans="1:15" x14ac:dyDescent="0.25">
      <c r="A29" s="24" t="s">
        <v>14</v>
      </c>
      <c r="B29" s="16">
        <v>0</v>
      </c>
      <c r="C29" s="16">
        <v>23257.61</v>
      </c>
      <c r="D29" s="16">
        <v>0</v>
      </c>
      <c r="E29" s="16">
        <v>1007029.09</v>
      </c>
      <c r="F29" s="16">
        <v>46954.34</v>
      </c>
      <c r="G29" s="16">
        <v>56862.5</v>
      </c>
      <c r="H29" s="16">
        <v>118826</v>
      </c>
      <c r="I29" s="16">
        <v>1214074.8600000001</v>
      </c>
      <c r="J29" s="16"/>
      <c r="K29" s="16"/>
      <c r="L29" s="16"/>
      <c r="M29" s="16"/>
      <c r="N29" s="16">
        <f t="shared" si="0"/>
        <v>2467004.4000000004</v>
      </c>
    </row>
    <row r="30" spans="1:15" x14ac:dyDescent="0.25">
      <c r="A30" s="23" t="s">
        <v>15</v>
      </c>
      <c r="B30" s="16">
        <v>195326.72</v>
      </c>
      <c r="C30" s="16">
        <v>168960.67</v>
      </c>
      <c r="D30" s="16">
        <v>744050.36</v>
      </c>
      <c r="E30" s="16">
        <v>814289.95</v>
      </c>
      <c r="F30" s="16">
        <v>796560.58</v>
      </c>
      <c r="G30" s="16">
        <v>483970.89</v>
      </c>
      <c r="H30" s="16">
        <v>861592.74</v>
      </c>
      <c r="I30" s="16">
        <v>139717.51999999999</v>
      </c>
      <c r="J30" s="16"/>
      <c r="K30" s="16"/>
      <c r="L30" s="16"/>
      <c r="M30" s="16"/>
      <c r="N30" s="16">
        <f t="shared" si="0"/>
        <v>4204469.43</v>
      </c>
    </row>
    <row r="31" spans="1:15" x14ac:dyDescent="0.25">
      <c r="A31" s="23" t="s">
        <v>16</v>
      </c>
      <c r="B31" s="16">
        <v>11800</v>
      </c>
      <c r="C31" s="16">
        <v>11800</v>
      </c>
      <c r="D31" s="16">
        <v>177349.32</v>
      </c>
      <c r="E31" s="16">
        <v>22107.45</v>
      </c>
      <c r="F31" s="16">
        <v>64510.9</v>
      </c>
      <c r="G31" s="16">
        <v>38547.99</v>
      </c>
      <c r="H31" s="16">
        <v>0</v>
      </c>
      <c r="I31" s="16">
        <v>44214.9</v>
      </c>
      <c r="J31" s="16"/>
      <c r="K31" s="16"/>
      <c r="L31" s="16"/>
      <c r="M31" s="16"/>
      <c r="N31" s="16">
        <f t="shared" si="0"/>
        <v>370330.56000000006</v>
      </c>
    </row>
    <row r="32" spans="1:15" x14ac:dyDescent="0.25">
      <c r="A32" s="22" t="s">
        <v>17</v>
      </c>
      <c r="B32" s="15">
        <v>4160446.01</v>
      </c>
      <c r="C32" s="15">
        <v>332688.25</v>
      </c>
      <c r="D32" s="15">
        <v>1572959.68</v>
      </c>
      <c r="E32" s="15">
        <v>2483914.56</v>
      </c>
      <c r="F32" s="15">
        <v>2289604.34</v>
      </c>
      <c r="G32" s="15">
        <v>1337507</v>
      </c>
      <c r="H32" s="15">
        <v>661104.66</v>
      </c>
      <c r="I32" s="15">
        <f>+I33+I34+I35+I36+I37+I38+I39</f>
        <v>282489.40000000002</v>
      </c>
      <c r="J32" s="15"/>
      <c r="K32" s="15"/>
      <c r="L32" s="15"/>
      <c r="M32" s="15"/>
      <c r="N32" s="15">
        <f t="shared" si="0"/>
        <v>13120713.9</v>
      </c>
      <c r="O32" s="12"/>
    </row>
    <row r="33" spans="1:15" x14ac:dyDescent="0.25">
      <c r="A33" s="23" t="s">
        <v>18</v>
      </c>
      <c r="B33" s="16">
        <v>9027</v>
      </c>
      <c r="C33" s="16">
        <v>0</v>
      </c>
      <c r="D33" s="16">
        <v>386252.65</v>
      </c>
      <c r="E33" s="16">
        <v>22454.5</v>
      </c>
      <c r="F33" s="16">
        <v>93549.01</v>
      </c>
      <c r="G33" s="16">
        <v>92230.25</v>
      </c>
      <c r="H33" s="16">
        <v>114244</v>
      </c>
      <c r="I33" s="16">
        <v>1980</v>
      </c>
      <c r="J33" s="16"/>
      <c r="K33" s="16"/>
      <c r="L33" s="16"/>
      <c r="M33" s="16"/>
      <c r="N33" s="16">
        <f t="shared" si="0"/>
        <v>719737.41</v>
      </c>
    </row>
    <row r="34" spans="1:15" x14ac:dyDescent="0.25">
      <c r="A34" s="23" t="s">
        <v>19</v>
      </c>
      <c r="B34" s="16">
        <v>275</v>
      </c>
      <c r="C34" s="16">
        <v>0</v>
      </c>
      <c r="D34" s="16">
        <v>442678.63</v>
      </c>
      <c r="E34" s="16">
        <v>0</v>
      </c>
      <c r="F34" s="16">
        <v>1937.01</v>
      </c>
      <c r="G34" s="16">
        <v>3859.12</v>
      </c>
      <c r="H34" s="16">
        <v>15930</v>
      </c>
      <c r="I34" s="16">
        <v>23954</v>
      </c>
      <c r="J34" s="16"/>
      <c r="K34" s="16"/>
      <c r="L34" s="16"/>
      <c r="M34" s="16"/>
      <c r="N34" s="16">
        <f t="shared" si="0"/>
        <v>488633.76</v>
      </c>
    </row>
    <row r="35" spans="1:15" x14ac:dyDescent="0.25">
      <c r="A35" s="23" t="s">
        <v>71</v>
      </c>
      <c r="B35" s="16">
        <v>783326.22</v>
      </c>
      <c r="C35" s="16">
        <v>19680.75</v>
      </c>
      <c r="D35" s="16">
        <v>537999.76</v>
      </c>
      <c r="E35" s="16">
        <v>377977.59999999998</v>
      </c>
      <c r="F35" s="16">
        <v>292678.8</v>
      </c>
      <c r="G35" s="16">
        <v>954439.2</v>
      </c>
      <c r="H35" s="16">
        <v>0</v>
      </c>
      <c r="I35" s="16">
        <v>176882.35</v>
      </c>
      <c r="J35" s="15"/>
      <c r="K35" s="15"/>
      <c r="L35" s="15"/>
      <c r="M35" s="15"/>
      <c r="N35" s="16">
        <f t="shared" si="0"/>
        <v>3142984.68</v>
      </c>
      <c r="O35" s="12"/>
    </row>
    <row r="36" spans="1:15" x14ac:dyDescent="0.25">
      <c r="A36" s="23" t="s">
        <v>72</v>
      </c>
      <c r="B36" s="16">
        <v>395758.38</v>
      </c>
      <c r="C36" s="16">
        <v>164476.66</v>
      </c>
      <c r="D36" s="16">
        <v>21334.54</v>
      </c>
      <c r="E36" s="16">
        <v>76018</v>
      </c>
      <c r="F36" s="16">
        <v>31302</v>
      </c>
      <c r="G36" s="16">
        <v>12734.5</v>
      </c>
      <c r="H36" s="16">
        <v>619.5</v>
      </c>
      <c r="I36" s="16">
        <v>0</v>
      </c>
      <c r="J36" s="16"/>
      <c r="K36" s="16"/>
      <c r="L36" s="16"/>
      <c r="M36" s="16"/>
      <c r="N36" s="16">
        <f t="shared" si="0"/>
        <v>702243.58000000007</v>
      </c>
    </row>
    <row r="37" spans="1:15" x14ac:dyDescent="0.25">
      <c r="A37" s="23" t="s">
        <v>23</v>
      </c>
      <c r="B37" s="16">
        <v>281962.96999999997</v>
      </c>
      <c r="C37" s="16">
        <v>50186.25</v>
      </c>
      <c r="D37" s="16">
        <v>150</v>
      </c>
      <c r="E37" s="16">
        <v>0</v>
      </c>
      <c r="F37" s="16">
        <v>36704.480000000003</v>
      </c>
      <c r="G37" s="16">
        <v>68132.929999999993</v>
      </c>
      <c r="H37" s="16">
        <v>17045.099999999999</v>
      </c>
      <c r="I37" s="16">
        <v>3422</v>
      </c>
      <c r="J37" s="16"/>
      <c r="K37" s="16"/>
      <c r="L37" s="16"/>
      <c r="M37" s="16"/>
      <c r="N37" s="16">
        <f t="shared" si="0"/>
        <v>457603.72999999992</v>
      </c>
    </row>
    <row r="38" spans="1:15" x14ac:dyDescent="0.25">
      <c r="A38" s="23" t="s">
        <v>24</v>
      </c>
      <c r="B38" s="16">
        <v>541364.43999999994</v>
      </c>
      <c r="C38" s="16">
        <v>8239.0499999999993</v>
      </c>
      <c r="D38" s="16">
        <v>134092.04999999999</v>
      </c>
      <c r="E38" s="16">
        <v>1716760.07</v>
      </c>
      <c r="F38" s="16">
        <v>1511189.96</v>
      </c>
      <c r="G38" s="16">
        <v>61967.21</v>
      </c>
      <c r="H38" s="16">
        <v>223947.76</v>
      </c>
      <c r="I38" s="16">
        <v>0</v>
      </c>
      <c r="J38" s="16"/>
      <c r="K38" s="16"/>
      <c r="L38" s="16"/>
      <c r="M38" s="16"/>
      <c r="N38" s="16">
        <f t="shared" si="0"/>
        <v>4197560.54</v>
      </c>
    </row>
    <row r="39" spans="1:15" x14ac:dyDescent="0.25">
      <c r="A39" s="23" t="s">
        <v>25</v>
      </c>
      <c r="B39" s="16">
        <v>2148732</v>
      </c>
      <c r="C39" s="16">
        <v>90105.54</v>
      </c>
      <c r="D39" s="16">
        <v>50452.05</v>
      </c>
      <c r="E39" s="16">
        <v>290704.39</v>
      </c>
      <c r="F39" s="16">
        <v>322243.08</v>
      </c>
      <c r="G39" s="16">
        <v>144143.79</v>
      </c>
      <c r="H39" s="16">
        <v>289318.3</v>
      </c>
      <c r="I39" s="16">
        <v>76251.05</v>
      </c>
      <c r="J39" s="16"/>
      <c r="K39" s="16"/>
      <c r="L39" s="16"/>
      <c r="M39" s="16"/>
      <c r="N39" s="16">
        <f t="shared" si="0"/>
        <v>3411950.1999999997</v>
      </c>
    </row>
    <row r="40" spans="1:15" x14ac:dyDescent="0.25">
      <c r="A40" s="22" t="s">
        <v>29</v>
      </c>
      <c r="B40" s="15">
        <v>0</v>
      </c>
      <c r="C40" s="15">
        <v>44621.72</v>
      </c>
      <c r="D40" s="15">
        <v>45984.03</v>
      </c>
      <c r="E40" s="15">
        <v>178134.36</v>
      </c>
      <c r="F40" s="15">
        <v>5445</v>
      </c>
      <c r="G40" s="15">
        <v>852196.06</v>
      </c>
      <c r="H40" s="15">
        <v>52528.639999999999</v>
      </c>
      <c r="I40" s="15">
        <f>+I41+I42+I43+I44+I45</f>
        <v>0</v>
      </c>
      <c r="J40" s="15"/>
      <c r="K40" s="15"/>
      <c r="L40" s="15"/>
      <c r="M40" s="15"/>
      <c r="N40" s="15">
        <f t="shared" si="0"/>
        <v>1178909.8099999998</v>
      </c>
      <c r="O40" s="12"/>
    </row>
    <row r="41" spans="1:15" x14ac:dyDescent="0.25">
      <c r="A41" s="23" t="s">
        <v>30</v>
      </c>
      <c r="B41" s="16">
        <v>0</v>
      </c>
      <c r="C41" s="16">
        <v>9944.99</v>
      </c>
      <c r="D41" s="16">
        <v>0</v>
      </c>
      <c r="E41" s="16">
        <v>16939.87</v>
      </c>
      <c r="F41" s="16">
        <v>0</v>
      </c>
      <c r="G41" s="16">
        <v>0</v>
      </c>
      <c r="H41" s="16">
        <v>52528.639999999999</v>
      </c>
      <c r="I41" s="16">
        <v>0</v>
      </c>
      <c r="J41" s="16"/>
      <c r="K41" s="16"/>
      <c r="L41" s="16"/>
      <c r="M41" s="16"/>
      <c r="N41" s="16">
        <f>+B41+C41+D41+E41+F41+G41+H41+I41+J41+K41+L41+M41</f>
        <v>79413.5</v>
      </c>
    </row>
    <row r="42" spans="1:15" x14ac:dyDescent="0.25">
      <c r="A42" s="25" t="s">
        <v>73</v>
      </c>
      <c r="B42" s="16">
        <v>0</v>
      </c>
      <c r="C42" s="16">
        <v>9070.73</v>
      </c>
      <c r="D42" s="16">
        <v>0</v>
      </c>
      <c r="E42" s="16">
        <v>32190.73</v>
      </c>
      <c r="F42" s="16">
        <v>0</v>
      </c>
      <c r="G42" s="16">
        <v>0</v>
      </c>
      <c r="H42" s="16">
        <v>0</v>
      </c>
      <c r="I42" s="16">
        <v>0</v>
      </c>
      <c r="J42" s="16"/>
      <c r="K42" s="16"/>
      <c r="L42" s="16"/>
      <c r="M42" s="16"/>
      <c r="N42" s="16">
        <f t="shared" si="0"/>
        <v>41261.46</v>
      </c>
    </row>
    <row r="43" spans="1:15" x14ac:dyDescent="0.25">
      <c r="A43" s="23" t="s">
        <v>33</v>
      </c>
      <c r="B43" s="16">
        <v>0</v>
      </c>
      <c r="C43" s="16">
        <v>25606</v>
      </c>
      <c r="D43" s="16">
        <v>45984.03</v>
      </c>
      <c r="E43" s="16">
        <v>129003.76</v>
      </c>
      <c r="F43" s="16">
        <v>0</v>
      </c>
      <c r="G43" s="16">
        <v>0</v>
      </c>
      <c r="H43" s="16">
        <v>0</v>
      </c>
      <c r="I43" s="16">
        <v>0</v>
      </c>
      <c r="J43" s="15"/>
      <c r="K43" s="15"/>
      <c r="L43" s="15"/>
      <c r="M43" s="15"/>
      <c r="N43" s="16">
        <f t="shared" si="0"/>
        <v>200593.78999999998</v>
      </c>
      <c r="O43" s="12"/>
    </row>
    <row r="44" spans="1:15" x14ac:dyDescent="0.25">
      <c r="A44" s="23" t="s">
        <v>74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5"/>
      <c r="K44" s="15"/>
      <c r="L44" s="15"/>
      <c r="M44" s="15"/>
      <c r="N44" s="16">
        <f t="shared" si="0"/>
        <v>0</v>
      </c>
      <c r="O44" s="12"/>
    </row>
    <row r="45" spans="1:15" x14ac:dyDescent="0.25">
      <c r="A45" s="23" t="s">
        <v>35</v>
      </c>
      <c r="B45" s="16">
        <v>0</v>
      </c>
      <c r="C45" s="16">
        <v>0</v>
      </c>
      <c r="D45" s="16">
        <v>0</v>
      </c>
      <c r="E45" s="16">
        <v>0</v>
      </c>
      <c r="F45" s="16">
        <v>5445</v>
      </c>
      <c r="G45" s="16">
        <v>852196.06</v>
      </c>
      <c r="H45" s="16">
        <v>0</v>
      </c>
      <c r="I45" s="16">
        <v>0</v>
      </c>
      <c r="J45" s="16"/>
      <c r="K45" s="16"/>
      <c r="L45" s="16"/>
      <c r="M45" s="16"/>
      <c r="N45" s="16">
        <f t="shared" si="0"/>
        <v>857641.06</v>
      </c>
    </row>
    <row r="46" spans="1:15" x14ac:dyDescent="0.25">
      <c r="A46" s="22" t="s">
        <v>75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f>+I47</f>
        <v>0</v>
      </c>
      <c r="J46" s="15"/>
      <c r="K46" s="15"/>
      <c r="L46" s="15"/>
      <c r="M46" s="15"/>
      <c r="N46" s="15">
        <f t="shared" si="0"/>
        <v>0</v>
      </c>
      <c r="O46" s="12"/>
    </row>
    <row r="47" spans="1:15" x14ac:dyDescent="0.25">
      <c r="A47" s="23" t="s">
        <v>76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/>
      <c r="K47" s="16"/>
      <c r="L47" s="16"/>
      <c r="M47" s="16"/>
      <c r="N47" s="16">
        <f t="shared" si="0"/>
        <v>0</v>
      </c>
    </row>
    <row r="48" spans="1:15" x14ac:dyDescent="0.25">
      <c r="A48" s="22" t="s">
        <v>77</v>
      </c>
      <c r="B48" s="15">
        <v>39040853.859999999</v>
      </c>
      <c r="C48" s="15">
        <v>23341990.98</v>
      </c>
      <c r="D48" s="15">
        <v>84735993.170000002</v>
      </c>
      <c r="E48" s="15">
        <v>45353017.549999997</v>
      </c>
      <c r="F48" s="15">
        <v>4428067.4800000004</v>
      </c>
      <c r="G48" s="15">
        <v>7063899.3399999999</v>
      </c>
      <c r="H48" s="15">
        <v>7636289.7599999998</v>
      </c>
      <c r="I48" s="15">
        <f>+I49+I54</f>
        <v>7060690.4199999999</v>
      </c>
      <c r="J48" s="15"/>
      <c r="K48" s="15"/>
      <c r="L48" s="15"/>
      <c r="M48" s="15"/>
      <c r="N48" s="15">
        <f t="shared" si="0"/>
        <v>218660802.55999997</v>
      </c>
      <c r="O48" s="12"/>
    </row>
    <row r="49" spans="1:15" x14ac:dyDescent="0.25">
      <c r="A49" s="22" t="s">
        <v>67</v>
      </c>
      <c r="B49" s="15">
        <v>2205073.86</v>
      </c>
      <c r="C49" s="15">
        <v>4782856.13</v>
      </c>
      <c r="D49" s="15">
        <v>4766132.9000000004</v>
      </c>
      <c r="E49" s="15">
        <v>4428067.4800000004</v>
      </c>
      <c r="F49" s="15">
        <v>4335967.41</v>
      </c>
      <c r="G49" s="15">
        <v>4400557.8099999996</v>
      </c>
      <c r="H49" s="15">
        <v>2339745.81</v>
      </c>
      <c r="I49" s="15">
        <f>+I50</f>
        <v>2442220.23</v>
      </c>
      <c r="J49" s="15"/>
      <c r="K49" s="15"/>
      <c r="L49" s="15"/>
      <c r="M49" s="15"/>
      <c r="N49" s="15">
        <f t="shared" si="0"/>
        <v>29700621.629999999</v>
      </c>
      <c r="O49" s="12"/>
    </row>
    <row r="50" spans="1:15" x14ac:dyDescent="0.25">
      <c r="A50" s="22" t="s">
        <v>1</v>
      </c>
      <c r="B50" s="15">
        <v>2205073.86</v>
      </c>
      <c r="C50" s="15">
        <v>4782856.13</v>
      </c>
      <c r="D50" s="15">
        <v>4766132.9000000004</v>
      </c>
      <c r="E50" s="15">
        <v>4428067.4800000004</v>
      </c>
      <c r="F50" s="15">
        <v>4335967.41</v>
      </c>
      <c r="G50" s="15">
        <v>4400557.8099999996</v>
      </c>
      <c r="H50" s="15">
        <v>2339745.81</v>
      </c>
      <c r="I50" s="15">
        <f>+I51</f>
        <v>2442220.23</v>
      </c>
      <c r="J50" s="15"/>
      <c r="K50" s="15"/>
      <c r="L50" s="15"/>
      <c r="M50" s="15"/>
      <c r="N50" s="15">
        <f t="shared" si="0"/>
        <v>29700621.629999999</v>
      </c>
      <c r="O50" s="12"/>
    </row>
    <row r="51" spans="1:15" x14ac:dyDescent="0.25">
      <c r="A51" s="22" t="s">
        <v>2</v>
      </c>
      <c r="B51" s="15">
        <v>2205073.86</v>
      </c>
      <c r="C51" s="15">
        <v>4782856.13</v>
      </c>
      <c r="D51" s="15">
        <v>4766132.9000000004</v>
      </c>
      <c r="E51" s="15">
        <v>4428067.4800000004</v>
      </c>
      <c r="F51" s="15">
        <v>4335967.41</v>
      </c>
      <c r="G51" s="15">
        <v>4400557.8099999996</v>
      </c>
      <c r="H51" s="15">
        <v>2339745.81</v>
      </c>
      <c r="I51" s="15">
        <f>+I52+I53</f>
        <v>2442220.23</v>
      </c>
      <c r="J51" s="15"/>
      <c r="K51" s="15"/>
      <c r="L51" s="15"/>
      <c r="M51" s="15"/>
      <c r="N51" s="15">
        <f t="shared" si="0"/>
        <v>29700621.629999999</v>
      </c>
      <c r="O51" s="12"/>
    </row>
    <row r="52" spans="1:15" x14ac:dyDescent="0.25">
      <c r="A52" s="23" t="s">
        <v>3</v>
      </c>
      <c r="B52" s="16">
        <v>925751.3</v>
      </c>
      <c r="C52" s="16">
        <v>4148984.8</v>
      </c>
      <c r="D52" s="16">
        <v>4134634.8</v>
      </c>
      <c r="E52" s="16">
        <v>3841531.44</v>
      </c>
      <c r="F52" s="16">
        <v>3761531.44</v>
      </c>
      <c r="G52" s="16">
        <v>3817531.44</v>
      </c>
      <c r="H52" s="16">
        <v>2030804.5</v>
      </c>
      <c r="I52" s="16">
        <v>2119650</v>
      </c>
      <c r="J52" s="16"/>
      <c r="K52" s="16"/>
      <c r="L52" s="16"/>
      <c r="M52" s="16"/>
      <c r="N52" s="16">
        <f t="shared" si="0"/>
        <v>24780419.719999999</v>
      </c>
    </row>
    <row r="53" spans="1:15" x14ac:dyDescent="0.25">
      <c r="A53" s="23" t="s">
        <v>6</v>
      </c>
      <c r="B53" s="16">
        <v>1279322.56</v>
      </c>
      <c r="C53" s="16">
        <v>633871.32999999996</v>
      </c>
      <c r="D53" s="16">
        <v>631498.1</v>
      </c>
      <c r="E53" s="16">
        <v>586536.04</v>
      </c>
      <c r="F53" s="16">
        <v>574435.97</v>
      </c>
      <c r="G53" s="16">
        <v>583026.37</v>
      </c>
      <c r="H53" s="16">
        <v>308941.31</v>
      </c>
      <c r="I53" s="16">
        <v>322570.23</v>
      </c>
      <c r="J53" s="16"/>
      <c r="K53" s="16"/>
      <c r="L53" s="16"/>
      <c r="M53" s="16"/>
      <c r="N53" s="16">
        <f t="shared" si="0"/>
        <v>4920201.91</v>
      </c>
    </row>
    <row r="54" spans="1:15" x14ac:dyDescent="0.25">
      <c r="A54" s="22" t="s">
        <v>68</v>
      </c>
      <c r="B54" s="15">
        <v>36835780</v>
      </c>
      <c r="C54" s="15">
        <v>18559134.850000001</v>
      </c>
      <c r="D54" s="15">
        <v>79969860.269999996</v>
      </c>
      <c r="E54" s="15">
        <v>40924950.07</v>
      </c>
      <c r="F54" s="15">
        <v>92100.07</v>
      </c>
      <c r="G54" s="15">
        <v>2663341.5299999998</v>
      </c>
      <c r="H54" s="15">
        <v>5296543.95</v>
      </c>
      <c r="I54" s="15">
        <f>+I55</f>
        <v>4618470.1899999995</v>
      </c>
      <c r="J54" s="15"/>
      <c r="K54" s="15"/>
      <c r="L54" s="15"/>
      <c r="M54" s="15"/>
      <c r="N54" s="15">
        <f t="shared" si="0"/>
        <v>188960180.92999998</v>
      </c>
      <c r="O54" s="12"/>
    </row>
    <row r="55" spans="1:15" x14ac:dyDescent="0.25">
      <c r="A55" s="22" t="s">
        <v>1</v>
      </c>
      <c r="B55" s="15">
        <v>36835780</v>
      </c>
      <c r="C55" s="15">
        <v>18559134.850000001</v>
      </c>
      <c r="D55" s="15">
        <v>79969860.269999996</v>
      </c>
      <c r="E55" s="15">
        <v>40924950.07</v>
      </c>
      <c r="F55" s="15">
        <v>92100.07</v>
      </c>
      <c r="G55" s="15">
        <v>2663341.5299999998</v>
      </c>
      <c r="H55" s="15">
        <v>5296543.95</v>
      </c>
      <c r="I55" s="15">
        <f>+I56+I61+I65+I67</f>
        <v>4618470.1899999995</v>
      </c>
      <c r="J55" s="15"/>
      <c r="K55" s="15"/>
      <c r="L55" s="15"/>
      <c r="M55" s="15"/>
      <c r="N55" s="15">
        <f t="shared" si="0"/>
        <v>188960180.92999998</v>
      </c>
      <c r="O55" s="12"/>
    </row>
    <row r="56" spans="1:15" x14ac:dyDescent="0.25">
      <c r="A56" s="22" t="s">
        <v>2</v>
      </c>
      <c r="B56" s="15">
        <v>0</v>
      </c>
      <c r="C56" s="15">
        <v>1437134.85</v>
      </c>
      <c r="D56" s="15">
        <v>423160.27</v>
      </c>
      <c r="E56" s="15">
        <v>103350.07</v>
      </c>
      <c r="F56" s="15">
        <v>92100.07</v>
      </c>
      <c r="G56" s="15">
        <v>371916.53</v>
      </c>
      <c r="H56" s="15">
        <v>3172043.95</v>
      </c>
      <c r="I56" s="15">
        <f>+I57+I58+I59+I60</f>
        <v>3200320.19</v>
      </c>
      <c r="J56" s="15"/>
      <c r="K56" s="15"/>
      <c r="L56" s="15"/>
      <c r="M56" s="15"/>
      <c r="N56" s="15">
        <f t="shared" si="0"/>
        <v>8800025.9299999997</v>
      </c>
      <c r="O56" s="12"/>
    </row>
    <row r="57" spans="1:15" x14ac:dyDescent="0.25">
      <c r="A57" s="23" t="s">
        <v>3</v>
      </c>
      <c r="B57" s="16">
        <v>0</v>
      </c>
      <c r="C57" s="16">
        <v>1319134.8500000001</v>
      </c>
      <c r="D57" s="16">
        <v>421648.36</v>
      </c>
      <c r="E57" s="16">
        <v>91250</v>
      </c>
      <c r="F57" s="16">
        <v>80000</v>
      </c>
      <c r="G57" s="16">
        <v>248066.46</v>
      </c>
      <c r="H57" s="16">
        <v>2773134.2</v>
      </c>
      <c r="I57" s="16">
        <v>2776525.8</v>
      </c>
      <c r="J57" s="15"/>
      <c r="K57" s="15"/>
      <c r="L57" s="15"/>
      <c r="M57" s="15"/>
      <c r="N57" s="16">
        <f t="shared" si="0"/>
        <v>7709759.6699999999</v>
      </c>
      <c r="O57" s="12"/>
    </row>
    <row r="58" spans="1:15" x14ac:dyDescent="0.25">
      <c r="A58" s="23" t="s">
        <v>4</v>
      </c>
      <c r="B58" s="16">
        <v>0</v>
      </c>
      <c r="C58" s="16">
        <v>118000</v>
      </c>
      <c r="D58" s="16">
        <v>0</v>
      </c>
      <c r="E58" s="16">
        <v>0</v>
      </c>
      <c r="F58" s="16">
        <v>0</v>
      </c>
      <c r="G58" s="16">
        <v>111750</v>
      </c>
      <c r="H58" s="16">
        <v>0</v>
      </c>
      <c r="I58" s="16">
        <v>0</v>
      </c>
      <c r="J58" s="15"/>
      <c r="K58" s="15"/>
      <c r="L58" s="15"/>
      <c r="M58" s="15"/>
      <c r="N58" s="16">
        <f t="shared" si="0"/>
        <v>229750</v>
      </c>
      <c r="O58" s="12"/>
    </row>
    <row r="59" spans="1:15" x14ac:dyDescent="0.25">
      <c r="A59" s="23" t="s">
        <v>49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5"/>
      <c r="K59" s="15"/>
      <c r="L59" s="15"/>
      <c r="M59" s="15"/>
      <c r="N59" s="16">
        <f t="shared" si="0"/>
        <v>0</v>
      </c>
      <c r="O59" s="12"/>
    </row>
    <row r="60" spans="1:15" x14ac:dyDescent="0.25">
      <c r="A60" s="23" t="s">
        <v>6</v>
      </c>
      <c r="B60" s="16">
        <v>0</v>
      </c>
      <c r="C60" s="16">
        <v>0</v>
      </c>
      <c r="D60" s="16">
        <v>1511.91</v>
      </c>
      <c r="E60" s="16">
        <v>12100.07</v>
      </c>
      <c r="F60" s="16">
        <v>12100.07</v>
      </c>
      <c r="G60" s="16">
        <v>12100.07</v>
      </c>
      <c r="H60" s="16">
        <v>398909.75</v>
      </c>
      <c r="I60" s="16">
        <v>423794.39</v>
      </c>
      <c r="J60" s="15"/>
      <c r="K60" s="15"/>
      <c r="L60" s="15"/>
      <c r="M60" s="15"/>
      <c r="N60" s="16">
        <f t="shared" si="0"/>
        <v>860516.26</v>
      </c>
      <c r="O60" s="12"/>
    </row>
    <row r="61" spans="1:15" x14ac:dyDescent="0.25">
      <c r="A61" s="22" t="s">
        <v>7</v>
      </c>
      <c r="B61" s="15">
        <v>36835780</v>
      </c>
      <c r="C61" s="15">
        <v>17122000</v>
      </c>
      <c r="D61" s="15">
        <v>79546700</v>
      </c>
      <c r="E61" s="15">
        <v>40821600</v>
      </c>
      <c r="F61" s="15">
        <v>0</v>
      </c>
      <c r="G61" s="15">
        <v>2291425</v>
      </c>
      <c r="H61" s="15">
        <v>2124500</v>
      </c>
      <c r="I61" s="15">
        <f>+I62+I63+I64</f>
        <v>1418150</v>
      </c>
      <c r="J61" s="15"/>
      <c r="K61" s="15"/>
      <c r="L61" s="15"/>
      <c r="M61" s="15"/>
      <c r="N61" s="15">
        <f t="shared" si="0"/>
        <v>180160155</v>
      </c>
      <c r="O61" s="12"/>
    </row>
    <row r="62" spans="1:15" x14ac:dyDescent="0.25">
      <c r="A62" s="23" t="s">
        <v>9</v>
      </c>
      <c r="B62" s="16">
        <v>0</v>
      </c>
      <c r="C62" s="16">
        <v>0</v>
      </c>
      <c r="D62" s="16">
        <v>0</v>
      </c>
      <c r="E62" s="16">
        <v>39960000</v>
      </c>
      <c r="F62" s="16">
        <v>0</v>
      </c>
      <c r="G62" s="16">
        <v>0</v>
      </c>
      <c r="H62" s="16">
        <v>0</v>
      </c>
      <c r="I62" s="16">
        <v>0</v>
      </c>
      <c r="J62" s="16"/>
      <c r="K62" s="16"/>
      <c r="L62" s="16"/>
      <c r="M62" s="16"/>
      <c r="N62" s="16">
        <f t="shared" si="0"/>
        <v>39960000</v>
      </c>
    </row>
    <row r="63" spans="1:15" x14ac:dyDescent="0.25">
      <c r="A63" s="23" t="s">
        <v>70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/>
      <c r="K63" s="16"/>
      <c r="L63" s="16"/>
      <c r="M63" s="16"/>
      <c r="N63" s="16">
        <f t="shared" si="0"/>
        <v>0</v>
      </c>
    </row>
    <row r="64" spans="1:15" x14ac:dyDescent="0.25">
      <c r="A64" s="23" t="s">
        <v>15</v>
      </c>
      <c r="B64" s="16">
        <v>36835780</v>
      </c>
      <c r="C64" s="16">
        <v>17122000</v>
      </c>
      <c r="D64" s="16">
        <v>79546700</v>
      </c>
      <c r="E64" s="16">
        <v>861600</v>
      </c>
      <c r="F64" s="16">
        <v>0</v>
      </c>
      <c r="G64" s="16">
        <v>2291425</v>
      </c>
      <c r="H64" s="16">
        <v>2124500</v>
      </c>
      <c r="I64" s="16">
        <v>1418150</v>
      </c>
      <c r="J64" s="16"/>
      <c r="K64" s="16"/>
      <c r="L64" s="16"/>
      <c r="M64" s="16"/>
      <c r="N64" s="16">
        <f t="shared" si="0"/>
        <v>140200155</v>
      </c>
    </row>
    <row r="65" spans="1:15" x14ac:dyDescent="0.25">
      <c r="A65" s="22" t="s">
        <v>78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f>+I66</f>
        <v>0</v>
      </c>
      <c r="J65" s="15"/>
      <c r="K65" s="15"/>
      <c r="L65" s="15"/>
      <c r="M65" s="15"/>
      <c r="N65" s="15">
        <f t="shared" si="0"/>
        <v>0</v>
      </c>
      <c r="O65" s="12"/>
    </row>
    <row r="66" spans="1:15" x14ac:dyDescent="0.25">
      <c r="A66" s="23" t="s">
        <v>79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/>
      <c r="K66" s="16"/>
      <c r="L66" s="16"/>
      <c r="M66" s="16"/>
      <c r="N66" s="16">
        <f t="shared" si="0"/>
        <v>0</v>
      </c>
    </row>
    <row r="67" spans="1:15" x14ac:dyDescent="0.25">
      <c r="A67" s="22" t="s">
        <v>80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f>+I68+I69</f>
        <v>0</v>
      </c>
      <c r="J67" s="15"/>
      <c r="K67" s="15"/>
      <c r="L67" s="15"/>
      <c r="M67" s="15"/>
      <c r="N67" s="15">
        <f t="shared" si="0"/>
        <v>0</v>
      </c>
      <c r="O67" s="12"/>
    </row>
    <row r="68" spans="1:15" x14ac:dyDescent="0.25">
      <c r="A68" s="23" t="s">
        <v>81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/>
      <c r="K68" s="16"/>
      <c r="L68" s="16"/>
      <c r="M68" s="16"/>
      <c r="N68" s="16">
        <f t="shared" si="0"/>
        <v>0</v>
      </c>
    </row>
    <row r="69" spans="1:15" x14ac:dyDescent="0.25">
      <c r="A69" s="23" t="s">
        <v>82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/>
      <c r="K69" s="16"/>
      <c r="L69" s="16"/>
      <c r="M69" s="16"/>
      <c r="N69" s="16">
        <f t="shared" si="0"/>
        <v>0</v>
      </c>
    </row>
    <row r="70" spans="1:15" x14ac:dyDescent="0.25">
      <c r="A70" s="22" t="s">
        <v>83</v>
      </c>
      <c r="B70" s="15">
        <v>2941145.25</v>
      </c>
      <c r="C70" s="15">
        <v>1967896.35</v>
      </c>
      <c r="D70" s="15">
        <v>1986550.68</v>
      </c>
      <c r="E70" s="15">
        <v>1876303.81</v>
      </c>
      <c r="F70" s="15">
        <v>1878303.81</v>
      </c>
      <c r="G70" s="15">
        <v>1864303.81</v>
      </c>
      <c r="H70" s="15">
        <v>2237286.2999999998</v>
      </c>
      <c r="I70" s="15">
        <f>+I71+I76</f>
        <v>7313602</v>
      </c>
      <c r="J70" s="15"/>
      <c r="K70" s="15"/>
      <c r="L70" s="15"/>
      <c r="M70" s="15"/>
      <c r="N70" s="15">
        <f t="shared" si="0"/>
        <v>22065392.010000002</v>
      </c>
      <c r="O70" s="12"/>
    </row>
    <row r="71" spans="1:15" x14ac:dyDescent="0.25">
      <c r="A71" s="22" t="s">
        <v>67</v>
      </c>
      <c r="B71" s="15">
        <v>0</v>
      </c>
      <c r="C71" s="15">
        <v>1117135.71</v>
      </c>
      <c r="D71" s="15">
        <v>1117135.71</v>
      </c>
      <c r="E71" s="15">
        <v>1055428.81</v>
      </c>
      <c r="F71" s="15">
        <v>1055428.81</v>
      </c>
      <c r="G71" s="15">
        <v>1055428.81</v>
      </c>
      <c r="H71" s="15">
        <v>1364865.34</v>
      </c>
      <c r="I71" s="15">
        <f>+I72</f>
        <v>1405811.04</v>
      </c>
      <c r="J71" s="15"/>
      <c r="K71" s="15"/>
      <c r="L71" s="15"/>
      <c r="M71" s="15"/>
      <c r="N71" s="15">
        <f t="shared" si="0"/>
        <v>8171234.2299999995</v>
      </c>
      <c r="O71" s="12"/>
    </row>
    <row r="72" spans="1:15" x14ac:dyDescent="0.25">
      <c r="A72" s="22" t="s">
        <v>1</v>
      </c>
      <c r="B72" s="15">
        <v>0</v>
      </c>
      <c r="C72" s="15">
        <v>1117135.71</v>
      </c>
      <c r="D72" s="15">
        <v>1117135.71</v>
      </c>
      <c r="E72" s="15">
        <v>1055428.81</v>
      </c>
      <c r="F72" s="15">
        <v>1055428.81</v>
      </c>
      <c r="G72" s="15">
        <v>1055428.81</v>
      </c>
      <c r="H72" s="15">
        <v>1364865.34</v>
      </c>
      <c r="I72" s="15">
        <f>+I73</f>
        <v>1405811.04</v>
      </c>
      <c r="J72" s="15"/>
      <c r="K72" s="15"/>
      <c r="L72" s="15"/>
      <c r="M72" s="15"/>
      <c r="N72" s="15">
        <f t="shared" si="0"/>
        <v>8171234.2299999995</v>
      </c>
      <c r="O72" s="12"/>
    </row>
    <row r="73" spans="1:15" x14ac:dyDescent="0.25">
      <c r="A73" s="22" t="s">
        <v>2</v>
      </c>
      <c r="B73" s="15">
        <v>0</v>
      </c>
      <c r="C73" s="15">
        <v>1117135.71</v>
      </c>
      <c r="D73" s="15">
        <v>1117135.71</v>
      </c>
      <c r="E73" s="15">
        <v>1055428.81</v>
      </c>
      <c r="F73" s="15">
        <v>1055428.81</v>
      </c>
      <c r="G73" s="15">
        <v>1055428.81</v>
      </c>
      <c r="H73" s="15">
        <v>1364865.34</v>
      </c>
      <c r="I73" s="15">
        <f>+I74+I75</f>
        <v>1405811.04</v>
      </c>
      <c r="J73" s="15"/>
      <c r="K73" s="15"/>
      <c r="L73" s="15"/>
      <c r="M73" s="15"/>
      <c r="N73" s="15">
        <f t="shared" ref="N73:N110" si="1">+B73+C73+D73+E73+F73+G73+H73+I73+J73+K73+L73+M73</f>
        <v>8171234.2299999995</v>
      </c>
      <c r="O73" s="12"/>
    </row>
    <row r="74" spans="1:15" x14ac:dyDescent="0.25">
      <c r="A74" s="23" t="s">
        <v>3</v>
      </c>
      <c r="B74" s="16">
        <v>0</v>
      </c>
      <c r="C74" s="16">
        <v>969505</v>
      </c>
      <c r="D74" s="16">
        <v>969505</v>
      </c>
      <c r="E74" s="16">
        <v>916005</v>
      </c>
      <c r="F74" s="16">
        <v>916005</v>
      </c>
      <c r="G74" s="16">
        <v>916005</v>
      </c>
      <c r="H74" s="16">
        <v>1188305</v>
      </c>
      <c r="I74" s="16">
        <v>1223805</v>
      </c>
      <c r="J74" s="16"/>
      <c r="K74" s="16"/>
      <c r="L74" s="16"/>
      <c r="M74" s="16"/>
      <c r="N74" s="16">
        <f>+B74+C74+D74+E74+F74+G74+H74+I74+J74+K74+L74+M74</f>
        <v>7099135</v>
      </c>
    </row>
    <row r="75" spans="1:15" x14ac:dyDescent="0.25">
      <c r="A75" s="23" t="s">
        <v>6</v>
      </c>
      <c r="B75" s="16">
        <v>0</v>
      </c>
      <c r="C75" s="16">
        <v>147630.71</v>
      </c>
      <c r="D75" s="16">
        <v>147630.71</v>
      </c>
      <c r="E75" s="16">
        <v>139423.81</v>
      </c>
      <c r="F75" s="16">
        <v>139423.81</v>
      </c>
      <c r="G75" s="16">
        <v>139423.81</v>
      </c>
      <c r="H75" s="16">
        <v>176560.34</v>
      </c>
      <c r="I75" s="16">
        <v>182006.04</v>
      </c>
      <c r="J75" s="16"/>
      <c r="K75" s="16"/>
      <c r="L75" s="16"/>
      <c r="M75" s="16"/>
      <c r="N75" s="16">
        <f t="shared" si="1"/>
        <v>1072099.23</v>
      </c>
    </row>
    <row r="76" spans="1:15" x14ac:dyDescent="0.25">
      <c r="A76" s="22" t="s">
        <v>68</v>
      </c>
      <c r="B76" s="16">
        <v>2941145.25</v>
      </c>
      <c r="C76" s="16">
        <v>850760.64</v>
      </c>
      <c r="D76" s="16">
        <v>869414.97</v>
      </c>
      <c r="E76" s="16">
        <v>820875</v>
      </c>
      <c r="F76" s="16">
        <v>822875</v>
      </c>
      <c r="G76" s="16">
        <v>808875</v>
      </c>
      <c r="H76" s="15">
        <v>872420.96</v>
      </c>
      <c r="I76" s="15">
        <f>+I77</f>
        <v>5907790.96</v>
      </c>
      <c r="J76" s="15"/>
      <c r="K76" s="15"/>
      <c r="L76" s="15"/>
      <c r="M76" s="15"/>
      <c r="N76" s="15">
        <f t="shared" si="1"/>
        <v>13894157.780000001</v>
      </c>
      <c r="O76" s="12"/>
    </row>
    <row r="77" spans="1:15" x14ac:dyDescent="0.25">
      <c r="A77" s="22" t="s">
        <v>1</v>
      </c>
      <c r="B77" s="16">
        <v>2941145.25</v>
      </c>
      <c r="C77" s="16">
        <v>850760.64</v>
      </c>
      <c r="D77" s="16">
        <v>869414.97</v>
      </c>
      <c r="E77" s="16">
        <v>820875</v>
      </c>
      <c r="F77" s="16">
        <v>822875</v>
      </c>
      <c r="G77" s="16">
        <v>808875</v>
      </c>
      <c r="H77" s="16">
        <v>872420.96</v>
      </c>
      <c r="I77" s="15">
        <f>+I78+I83+I86+I89+I91</f>
        <v>5907790.96</v>
      </c>
      <c r="J77" s="15"/>
      <c r="K77" s="15"/>
      <c r="L77" s="15"/>
      <c r="M77" s="15"/>
      <c r="N77" s="16">
        <f t="shared" si="1"/>
        <v>13894157.780000001</v>
      </c>
      <c r="O77" s="12"/>
    </row>
    <row r="78" spans="1:15" x14ac:dyDescent="0.25">
      <c r="A78" s="22" t="s">
        <v>2</v>
      </c>
      <c r="B78" s="16">
        <v>2114270.25</v>
      </c>
      <c r="C78" s="16">
        <v>22000</v>
      </c>
      <c r="D78" s="16">
        <v>22539.97</v>
      </c>
      <c r="E78" s="16">
        <v>0</v>
      </c>
      <c r="F78" s="16">
        <v>0</v>
      </c>
      <c r="G78" s="16">
        <v>0</v>
      </c>
      <c r="H78" s="15">
        <v>80045.960000000006</v>
      </c>
      <c r="I78" s="15">
        <f>+I79+I80+I81+I82</f>
        <v>80045.959999999992</v>
      </c>
      <c r="J78" s="15"/>
      <c r="K78" s="15"/>
      <c r="L78" s="15"/>
      <c r="M78" s="15"/>
      <c r="N78" s="15">
        <f t="shared" si="1"/>
        <v>2318902.14</v>
      </c>
      <c r="O78" s="12"/>
    </row>
    <row r="79" spans="1:15" x14ac:dyDescent="0.25">
      <c r="A79" s="23" t="s">
        <v>3</v>
      </c>
      <c r="B79" s="16">
        <v>1028422.4</v>
      </c>
      <c r="C79" s="16">
        <v>22000</v>
      </c>
      <c r="D79" s="16">
        <v>22000</v>
      </c>
      <c r="E79" s="16">
        <v>0</v>
      </c>
      <c r="F79" s="16">
        <v>0</v>
      </c>
      <c r="G79" s="16">
        <v>0</v>
      </c>
      <c r="H79" s="16">
        <v>69400</v>
      </c>
      <c r="I79" s="16">
        <v>69400</v>
      </c>
      <c r="J79" s="16"/>
      <c r="K79" s="16"/>
      <c r="L79" s="16"/>
      <c r="M79" s="16"/>
      <c r="N79" s="16">
        <f t="shared" si="1"/>
        <v>1211222.3999999999</v>
      </c>
    </row>
    <row r="80" spans="1:15" x14ac:dyDescent="0.25">
      <c r="A80" s="23" t="s">
        <v>84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/>
      <c r="K80" s="16"/>
      <c r="L80" s="16"/>
      <c r="M80" s="16"/>
      <c r="N80" s="16">
        <f t="shared" si="1"/>
        <v>0</v>
      </c>
    </row>
    <row r="81" spans="1:15" x14ac:dyDescent="0.25">
      <c r="A81" s="23" t="s">
        <v>49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/>
      <c r="K81" s="16"/>
      <c r="L81" s="16"/>
      <c r="M81" s="16"/>
      <c r="N81" s="16">
        <f t="shared" si="1"/>
        <v>0</v>
      </c>
    </row>
    <row r="82" spans="1:15" x14ac:dyDescent="0.25">
      <c r="A82" s="23" t="s">
        <v>6</v>
      </c>
      <c r="B82" s="16">
        <v>1085847.8500000001</v>
      </c>
      <c r="C82" s="16">
        <v>0</v>
      </c>
      <c r="D82" s="16">
        <v>539.97</v>
      </c>
      <c r="E82" s="16">
        <v>0</v>
      </c>
      <c r="F82" s="16">
        <v>0</v>
      </c>
      <c r="G82" s="16">
        <v>0</v>
      </c>
      <c r="H82" s="16">
        <v>10645.96</v>
      </c>
      <c r="I82" s="16">
        <v>10645.96</v>
      </c>
      <c r="J82" s="16"/>
      <c r="K82" s="16"/>
      <c r="L82" s="16"/>
      <c r="M82" s="16"/>
      <c r="N82" s="16">
        <f t="shared" si="1"/>
        <v>1107679.74</v>
      </c>
    </row>
    <row r="83" spans="1:15" x14ac:dyDescent="0.25">
      <c r="A83" s="22" t="s">
        <v>17</v>
      </c>
      <c r="B83" s="15">
        <v>0</v>
      </c>
      <c r="C83" s="15">
        <v>1885.64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f>+I84+I85</f>
        <v>0</v>
      </c>
      <c r="J83" s="15"/>
      <c r="K83" s="15"/>
      <c r="L83" s="15"/>
      <c r="M83" s="15"/>
      <c r="N83" s="15">
        <f t="shared" si="1"/>
        <v>1885.64</v>
      </c>
      <c r="O83" s="12"/>
    </row>
    <row r="84" spans="1:15" x14ac:dyDescent="0.25">
      <c r="A84" s="23" t="s">
        <v>85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/>
      <c r="K84" s="16"/>
      <c r="L84" s="16"/>
      <c r="M84" s="16"/>
      <c r="N84" s="15">
        <f t="shared" si="1"/>
        <v>0</v>
      </c>
    </row>
    <row r="85" spans="1:15" x14ac:dyDescent="0.25">
      <c r="A85" s="23" t="s">
        <v>25</v>
      </c>
      <c r="B85" s="16">
        <v>0</v>
      </c>
      <c r="C85" s="16">
        <v>1885.64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5"/>
      <c r="K85" s="15"/>
      <c r="L85" s="15"/>
      <c r="M85" s="15"/>
      <c r="N85" s="15">
        <f t="shared" si="1"/>
        <v>1885.64</v>
      </c>
      <c r="O85" s="12"/>
    </row>
    <row r="86" spans="1:15" x14ac:dyDescent="0.25">
      <c r="A86" s="22" t="s">
        <v>26</v>
      </c>
      <c r="B86" s="15">
        <v>826875</v>
      </c>
      <c r="C86" s="15">
        <v>826875</v>
      </c>
      <c r="D86" s="15">
        <v>846875</v>
      </c>
      <c r="E86" s="15">
        <v>820875</v>
      </c>
      <c r="F86" s="15">
        <v>822875</v>
      </c>
      <c r="G86" s="15">
        <v>808875</v>
      </c>
      <c r="H86" s="15">
        <v>792375</v>
      </c>
      <c r="I86" s="15">
        <f>+I87+I88</f>
        <v>5827745</v>
      </c>
      <c r="J86" s="15"/>
      <c r="K86" s="15"/>
      <c r="L86" s="15"/>
      <c r="M86" s="15"/>
      <c r="N86" s="15">
        <f t="shared" si="1"/>
        <v>11573370</v>
      </c>
      <c r="O86" s="12"/>
    </row>
    <row r="87" spans="1:15" x14ac:dyDescent="0.25">
      <c r="A87" s="23" t="s">
        <v>27</v>
      </c>
      <c r="B87" s="16">
        <v>826875</v>
      </c>
      <c r="C87" s="16">
        <v>826875</v>
      </c>
      <c r="D87" s="16">
        <v>846875</v>
      </c>
      <c r="E87" s="16">
        <v>820875</v>
      </c>
      <c r="F87" s="16">
        <v>822875</v>
      </c>
      <c r="G87" s="16">
        <v>808875</v>
      </c>
      <c r="H87" s="16">
        <v>792375</v>
      </c>
      <c r="I87" s="16">
        <v>827745</v>
      </c>
      <c r="J87" s="16"/>
      <c r="K87" s="16"/>
      <c r="L87" s="16"/>
      <c r="M87" s="16"/>
      <c r="N87" s="16">
        <f t="shared" si="1"/>
        <v>6573370</v>
      </c>
    </row>
    <row r="88" spans="1:15" x14ac:dyDescent="0.25">
      <c r="A88" s="23" t="s">
        <v>86</v>
      </c>
      <c r="B88" s="16"/>
      <c r="C88" s="16"/>
      <c r="D88" s="16"/>
      <c r="E88" s="16"/>
      <c r="F88" s="16"/>
      <c r="G88" s="16"/>
      <c r="H88" s="16"/>
      <c r="I88" s="16">
        <v>5000000</v>
      </c>
      <c r="J88" s="16"/>
      <c r="K88" s="16"/>
      <c r="L88" s="16"/>
      <c r="M88" s="16"/>
      <c r="N88" s="16"/>
    </row>
    <row r="89" spans="1:15" x14ac:dyDescent="0.25">
      <c r="A89" s="22" t="s">
        <v>80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f>+I90</f>
        <v>0</v>
      </c>
      <c r="J89" s="15"/>
      <c r="K89" s="15"/>
      <c r="L89" s="15"/>
      <c r="M89" s="15"/>
      <c r="N89" s="15">
        <f t="shared" si="1"/>
        <v>0</v>
      </c>
      <c r="O89" s="12"/>
    </row>
    <row r="90" spans="1:15" x14ac:dyDescent="0.25">
      <c r="A90" s="23" t="s">
        <v>87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/>
      <c r="K90" s="16"/>
      <c r="L90" s="16"/>
      <c r="M90" s="16"/>
      <c r="N90" s="16">
        <f t="shared" si="1"/>
        <v>0</v>
      </c>
    </row>
    <row r="91" spans="1:15" x14ac:dyDescent="0.25">
      <c r="A91" s="22" t="s">
        <v>75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6">
        <v>0</v>
      </c>
      <c r="I91" s="15">
        <f>+I92</f>
        <v>0</v>
      </c>
      <c r="J91" s="15"/>
      <c r="K91" s="15"/>
      <c r="L91" s="15"/>
      <c r="M91" s="15"/>
      <c r="N91" s="16">
        <f t="shared" si="1"/>
        <v>0</v>
      </c>
      <c r="O91" s="12"/>
    </row>
    <row r="92" spans="1:15" x14ac:dyDescent="0.25">
      <c r="A92" s="23" t="s">
        <v>88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/>
      <c r="K92" s="16"/>
      <c r="L92" s="16"/>
      <c r="M92" s="16"/>
      <c r="N92" s="16">
        <f t="shared" si="1"/>
        <v>0</v>
      </c>
    </row>
    <row r="93" spans="1:15" x14ac:dyDescent="0.25">
      <c r="A93" s="22" t="s">
        <v>89</v>
      </c>
      <c r="B93" s="15">
        <v>2544172.92</v>
      </c>
      <c r="C93" s="15">
        <v>3580523.19</v>
      </c>
      <c r="D93" s="15">
        <v>2737054.19</v>
      </c>
      <c r="E93" s="15">
        <v>3646200</v>
      </c>
      <c r="F93" s="15">
        <v>228187.3</v>
      </c>
      <c r="G93" s="15">
        <v>330400</v>
      </c>
      <c r="H93" s="15">
        <v>442600</v>
      </c>
      <c r="I93" s="15">
        <f>+I94</f>
        <v>300953.09999999998</v>
      </c>
      <c r="J93" s="15"/>
      <c r="K93" s="15"/>
      <c r="L93" s="15"/>
      <c r="M93" s="15"/>
      <c r="N93" s="15">
        <f t="shared" si="1"/>
        <v>13810090.699999999</v>
      </c>
      <c r="O93" s="12"/>
    </row>
    <row r="94" spans="1:15" x14ac:dyDescent="0.25">
      <c r="A94" s="22" t="s">
        <v>68</v>
      </c>
      <c r="B94" s="15">
        <v>2544172.92</v>
      </c>
      <c r="C94" s="15">
        <v>3580523.19</v>
      </c>
      <c r="D94" s="15">
        <v>2737054.19</v>
      </c>
      <c r="E94" s="15">
        <v>3646200</v>
      </c>
      <c r="F94" s="15">
        <v>228187.3</v>
      </c>
      <c r="G94" s="15">
        <v>330400</v>
      </c>
      <c r="H94" s="15">
        <v>442600</v>
      </c>
      <c r="I94" s="15">
        <f>+I95</f>
        <v>300953.09999999998</v>
      </c>
      <c r="J94" s="15"/>
      <c r="K94" s="15"/>
      <c r="L94" s="15"/>
      <c r="M94" s="15"/>
      <c r="N94" s="15">
        <f t="shared" si="1"/>
        <v>13810090.699999999</v>
      </c>
      <c r="O94" s="12"/>
    </row>
    <row r="95" spans="1:15" x14ac:dyDescent="0.25">
      <c r="A95" s="22" t="s">
        <v>90</v>
      </c>
      <c r="B95" s="15">
        <v>2544172.92</v>
      </c>
      <c r="C95" s="15">
        <v>3580523.19</v>
      </c>
      <c r="D95" s="15">
        <v>2737054.19</v>
      </c>
      <c r="E95" s="15">
        <v>3646200</v>
      </c>
      <c r="F95" s="15">
        <v>228187.3</v>
      </c>
      <c r="G95" s="15">
        <v>330400</v>
      </c>
      <c r="H95" s="15">
        <v>442600</v>
      </c>
      <c r="I95" s="15">
        <f>+I96</f>
        <v>300953.09999999998</v>
      </c>
      <c r="J95" s="15"/>
      <c r="K95" s="15"/>
      <c r="L95" s="15"/>
      <c r="M95" s="15"/>
      <c r="N95" s="15">
        <f t="shared" si="1"/>
        <v>13810090.699999999</v>
      </c>
      <c r="O95" s="12"/>
    </row>
    <row r="96" spans="1:15" x14ac:dyDescent="0.25">
      <c r="A96" s="22" t="s">
        <v>40</v>
      </c>
      <c r="B96" s="15">
        <v>2544172.92</v>
      </c>
      <c r="C96" s="15">
        <v>3580523.19</v>
      </c>
      <c r="D96" s="15">
        <v>2737054.19</v>
      </c>
      <c r="E96" s="15">
        <v>3646200</v>
      </c>
      <c r="F96" s="15">
        <v>228187.3</v>
      </c>
      <c r="G96" s="15">
        <v>330400</v>
      </c>
      <c r="H96" s="15">
        <v>442600</v>
      </c>
      <c r="I96" s="15">
        <f>+I97</f>
        <v>300953.09999999998</v>
      </c>
      <c r="J96" s="15"/>
      <c r="K96" s="15"/>
      <c r="L96" s="15"/>
      <c r="M96" s="15"/>
      <c r="N96" s="15">
        <f t="shared" si="1"/>
        <v>13810090.699999999</v>
      </c>
      <c r="O96" s="12"/>
    </row>
    <row r="97" spans="1:15" x14ac:dyDescent="0.25">
      <c r="A97" s="23" t="s">
        <v>41</v>
      </c>
      <c r="B97" s="16">
        <v>2544172.92</v>
      </c>
      <c r="C97" s="16">
        <v>3580523.19</v>
      </c>
      <c r="D97" s="16">
        <v>2737054.19</v>
      </c>
      <c r="E97" s="16">
        <v>3646200</v>
      </c>
      <c r="F97" s="16">
        <v>228187.3</v>
      </c>
      <c r="G97" s="16">
        <v>330400</v>
      </c>
      <c r="H97" s="16">
        <v>442600</v>
      </c>
      <c r="I97" s="16">
        <v>300953.09999999998</v>
      </c>
      <c r="J97" s="16"/>
      <c r="K97" s="16"/>
      <c r="L97" s="16"/>
      <c r="M97" s="16"/>
      <c r="N97" s="16">
        <f t="shared" si="1"/>
        <v>13810090.699999999</v>
      </c>
    </row>
    <row r="98" spans="1:15" x14ac:dyDescent="0.25">
      <c r="A98" s="22" t="s">
        <v>91</v>
      </c>
      <c r="B98" s="15">
        <v>107467.5</v>
      </c>
      <c r="C98" s="15">
        <v>178467.5</v>
      </c>
      <c r="D98" s="15">
        <v>724134.17</v>
      </c>
      <c r="E98" s="15">
        <v>107467.5</v>
      </c>
      <c r="F98" s="15">
        <v>107467.5</v>
      </c>
      <c r="G98" s="15">
        <v>107467.5</v>
      </c>
      <c r="H98" s="15">
        <v>107467.5</v>
      </c>
      <c r="I98" s="15">
        <f>+I99</f>
        <v>107467.5</v>
      </c>
      <c r="J98" s="15"/>
      <c r="K98" s="15"/>
      <c r="L98" s="15"/>
      <c r="M98" s="15"/>
      <c r="N98" s="15">
        <f t="shared" si="1"/>
        <v>1547406.67</v>
      </c>
      <c r="O98" s="12"/>
    </row>
    <row r="99" spans="1:15" x14ac:dyDescent="0.25">
      <c r="A99" s="22" t="s">
        <v>68</v>
      </c>
      <c r="B99" s="15">
        <v>107467.5</v>
      </c>
      <c r="C99" s="15">
        <v>178467.5</v>
      </c>
      <c r="D99" s="15">
        <v>724134.17</v>
      </c>
      <c r="E99" s="15">
        <v>107467.5</v>
      </c>
      <c r="F99" s="15">
        <v>107467.5</v>
      </c>
      <c r="G99" s="15">
        <v>107467.5</v>
      </c>
      <c r="H99" s="15">
        <v>107467.5</v>
      </c>
      <c r="I99" s="15">
        <f>+I100</f>
        <v>107467.5</v>
      </c>
      <c r="J99" s="15"/>
      <c r="K99" s="15"/>
      <c r="L99" s="15"/>
      <c r="M99" s="15"/>
      <c r="N99" s="15">
        <f t="shared" si="1"/>
        <v>1547406.67</v>
      </c>
      <c r="O99" s="12"/>
    </row>
    <row r="100" spans="1:15" x14ac:dyDescent="0.25">
      <c r="A100" s="22" t="s">
        <v>1</v>
      </c>
      <c r="B100" s="15">
        <v>107467.5</v>
      </c>
      <c r="C100" s="15">
        <v>178467.5</v>
      </c>
      <c r="D100" s="15">
        <v>724134.17</v>
      </c>
      <c r="E100" s="15">
        <v>107467.5</v>
      </c>
      <c r="F100" s="15">
        <v>107467.5</v>
      </c>
      <c r="G100" s="15">
        <v>107467.5</v>
      </c>
      <c r="H100" s="15">
        <v>107467.5</v>
      </c>
      <c r="I100" s="15">
        <f>+I101</f>
        <v>107467.5</v>
      </c>
      <c r="J100" s="15"/>
      <c r="K100" s="15"/>
      <c r="L100" s="15"/>
      <c r="M100" s="15"/>
      <c r="N100" s="15">
        <f t="shared" si="1"/>
        <v>1547406.67</v>
      </c>
      <c r="O100" s="12"/>
    </row>
    <row r="101" spans="1:15" x14ac:dyDescent="0.25">
      <c r="A101" s="22" t="s">
        <v>26</v>
      </c>
      <c r="B101" s="15">
        <v>107467.5</v>
      </c>
      <c r="C101" s="15">
        <v>178467.5</v>
      </c>
      <c r="D101" s="15">
        <v>724134.17</v>
      </c>
      <c r="E101" s="15">
        <v>107467.5</v>
      </c>
      <c r="F101" s="15">
        <v>107467.5</v>
      </c>
      <c r="G101" s="15">
        <v>107467.5</v>
      </c>
      <c r="H101" s="15">
        <v>107467.5</v>
      </c>
      <c r="I101" s="15">
        <f>+I102</f>
        <v>107467.5</v>
      </c>
      <c r="J101" s="15"/>
      <c r="K101" s="15"/>
      <c r="L101" s="15"/>
      <c r="M101" s="15"/>
      <c r="N101" s="15">
        <f t="shared" si="1"/>
        <v>1547406.67</v>
      </c>
      <c r="O101" s="12"/>
    </row>
    <row r="102" spans="1:15" x14ac:dyDescent="0.25">
      <c r="A102" s="23" t="s">
        <v>27</v>
      </c>
      <c r="B102" s="16">
        <v>107467.5</v>
      </c>
      <c r="C102" s="16">
        <v>178467.5</v>
      </c>
      <c r="D102" s="16">
        <v>724134.17</v>
      </c>
      <c r="E102" s="16">
        <v>107467.5</v>
      </c>
      <c r="F102" s="16">
        <v>107467.5</v>
      </c>
      <c r="G102" s="16">
        <v>107467.5</v>
      </c>
      <c r="H102" s="16">
        <v>107467.5</v>
      </c>
      <c r="I102" s="16">
        <v>107467.5</v>
      </c>
      <c r="J102" s="16"/>
      <c r="K102" s="16"/>
      <c r="L102" s="16"/>
      <c r="M102" s="16"/>
      <c r="N102" s="16">
        <f t="shared" si="1"/>
        <v>1547406.67</v>
      </c>
    </row>
    <row r="103" spans="1:15" x14ac:dyDescent="0.25">
      <c r="A103" s="26" t="s">
        <v>92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f>+I104</f>
        <v>0</v>
      </c>
      <c r="J103" s="15"/>
      <c r="K103" s="15"/>
      <c r="L103" s="15"/>
      <c r="M103" s="15"/>
      <c r="N103" s="15">
        <f t="shared" si="1"/>
        <v>0</v>
      </c>
      <c r="O103" s="12"/>
    </row>
    <row r="104" spans="1:15" x14ac:dyDescent="0.25">
      <c r="A104" s="27" t="s">
        <v>68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f>+I105+I108</f>
        <v>0</v>
      </c>
      <c r="J104" s="15"/>
      <c r="K104" s="15"/>
      <c r="L104" s="15"/>
      <c r="M104" s="15"/>
      <c r="N104" s="15">
        <f t="shared" si="1"/>
        <v>0</v>
      </c>
      <c r="O104" s="12"/>
    </row>
    <row r="105" spans="1:15" x14ac:dyDescent="0.25">
      <c r="A105" s="28" t="s">
        <v>1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6">
        <v>0</v>
      </c>
      <c r="I105" s="15"/>
      <c r="J105" s="15"/>
      <c r="K105" s="15"/>
      <c r="L105" s="15"/>
      <c r="M105" s="15"/>
      <c r="N105" s="16">
        <f t="shared" si="1"/>
        <v>0</v>
      </c>
      <c r="O105" s="12"/>
    </row>
    <row r="106" spans="1:15" x14ac:dyDescent="0.25">
      <c r="A106" s="29" t="s">
        <v>26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/>
      <c r="K106" s="16"/>
      <c r="L106" s="16"/>
      <c r="M106" s="16"/>
      <c r="N106" s="16">
        <f t="shared" si="1"/>
        <v>0</v>
      </c>
    </row>
    <row r="107" spans="1:15" x14ac:dyDescent="0.25">
      <c r="A107" s="30" t="s">
        <v>28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/>
      <c r="K107" s="16"/>
      <c r="L107" s="16"/>
      <c r="M107" s="16"/>
      <c r="N107" s="16">
        <f t="shared" si="1"/>
        <v>0</v>
      </c>
    </row>
    <row r="108" spans="1:15" x14ac:dyDescent="0.25">
      <c r="A108" s="28" t="s">
        <v>50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/>
      <c r="J108" s="15"/>
      <c r="K108" s="15"/>
      <c r="L108" s="15"/>
      <c r="M108" s="15"/>
      <c r="N108" s="15">
        <f t="shared" si="1"/>
        <v>0</v>
      </c>
      <c r="O108" s="12"/>
    </row>
    <row r="109" spans="1:15" x14ac:dyDescent="0.25">
      <c r="A109" s="29" t="s">
        <v>38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/>
      <c r="K109" s="16"/>
      <c r="L109" s="16"/>
      <c r="M109" s="16"/>
      <c r="N109" s="16">
        <f t="shared" si="1"/>
        <v>0</v>
      </c>
    </row>
    <row r="110" spans="1:15" x14ac:dyDescent="0.25">
      <c r="A110" s="30" t="s">
        <v>39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/>
      <c r="K110" s="16"/>
      <c r="L110" s="16"/>
      <c r="M110" s="16"/>
      <c r="N110" s="16">
        <f t="shared" si="1"/>
        <v>0</v>
      </c>
    </row>
    <row r="111" spans="1:15" x14ac:dyDescent="0.25">
      <c r="A111" s="31" t="s">
        <v>0</v>
      </c>
      <c r="B111" s="32">
        <v>85250947.829999998</v>
      </c>
      <c r="C111" s="32">
        <f t="shared" ref="C111:F111" si="2">+C103+C98+C93+C70+C48+C8</f>
        <v>63928321.239999995</v>
      </c>
      <c r="D111" s="32">
        <f t="shared" si="2"/>
        <v>127218041.18000001</v>
      </c>
      <c r="E111" s="32">
        <f t="shared" si="2"/>
        <v>93900726.460000008</v>
      </c>
      <c r="F111" s="32">
        <f t="shared" si="2"/>
        <v>41279766.980000004</v>
      </c>
      <c r="G111" s="32">
        <f>+G103+G98+G93+G70+G48+G8</f>
        <v>46597049.229999997</v>
      </c>
      <c r="H111" s="32">
        <v>49304811.829999998</v>
      </c>
      <c r="I111" s="32">
        <f>+I103+I98+I93+I70+I48+I8</f>
        <v>54414499.849999994</v>
      </c>
      <c r="J111" s="32"/>
      <c r="K111" s="32"/>
      <c r="L111" s="32"/>
      <c r="M111" s="32"/>
      <c r="N111" s="32">
        <f>+B111+C111+D111+E111+F111+G111+H111+I111+J111+K111+L111+M111+911845.87</f>
        <v>562806010.47000003</v>
      </c>
      <c r="O111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EE679-EA78-473C-825C-DC07987282CC}">
  <dimension ref="A6:O111"/>
  <sheetViews>
    <sheetView tabSelected="1" workbookViewId="0">
      <selection activeCell="A33" sqref="A33"/>
    </sheetView>
  </sheetViews>
  <sheetFormatPr defaultRowHeight="15" x14ac:dyDescent="0.25"/>
  <cols>
    <col min="1" max="1" width="72.28515625" bestFit="1" customWidth="1"/>
    <col min="2" max="3" width="12.28515625" style="1" bestFit="1" customWidth="1"/>
    <col min="4" max="4" width="13.42578125" style="1" bestFit="1" customWidth="1"/>
    <col min="5" max="10" width="12.28515625" style="1" bestFit="1" customWidth="1"/>
    <col min="11" max="11" width="9" style="1" bestFit="1" customWidth="1"/>
    <col min="12" max="12" width="11.85546875" style="1" bestFit="1" customWidth="1"/>
    <col min="13" max="13" width="10.85546875" style="1" bestFit="1" customWidth="1"/>
    <col min="14" max="14" width="17.85546875" style="1" bestFit="1" customWidth="1"/>
    <col min="15" max="15" width="39.85546875" customWidth="1"/>
  </cols>
  <sheetData>
    <row r="6" spans="1:15" ht="15.75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ht="15.75" x14ac:dyDescent="0.25">
      <c r="A7" s="18" t="s">
        <v>65</v>
      </c>
      <c r="B7" s="19" t="s">
        <v>52</v>
      </c>
      <c r="C7" s="19" t="s">
        <v>53</v>
      </c>
      <c r="D7" s="19" t="s">
        <v>54</v>
      </c>
      <c r="E7" s="19" t="s">
        <v>55</v>
      </c>
      <c r="F7" s="19" t="s">
        <v>56</v>
      </c>
      <c r="G7" s="19" t="s">
        <v>57</v>
      </c>
      <c r="H7" s="19" t="s">
        <v>58</v>
      </c>
      <c r="I7" s="19" t="s">
        <v>59</v>
      </c>
      <c r="J7" s="19" t="s">
        <v>60</v>
      </c>
      <c r="K7" s="19" t="s">
        <v>61</v>
      </c>
      <c r="L7" s="19" t="s">
        <v>62</v>
      </c>
      <c r="M7" s="19" t="s">
        <v>63</v>
      </c>
      <c r="N7" s="20" t="s">
        <v>64</v>
      </c>
      <c r="O7" s="21"/>
    </row>
    <row r="8" spans="1:15" x14ac:dyDescent="0.25">
      <c r="A8" s="22" t="s">
        <v>66</v>
      </c>
      <c r="B8" s="15">
        <v>40626379.030000001</v>
      </c>
      <c r="C8" s="15">
        <v>34859443.219999999</v>
      </c>
      <c r="D8" s="15">
        <v>37034308.969999999</v>
      </c>
      <c r="E8" s="15">
        <v>42917737.600000001</v>
      </c>
      <c r="F8" s="15">
        <v>34637740.890000001</v>
      </c>
      <c r="G8" s="15">
        <v>37230978.579999998</v>
      </c>
      <c r="H8" s="15">
        <v>38881168.270000003</v>
      </c>
      <c r="I8" s="15">
        <f>+I9+I14</f>
        <v>39631786.829999998</v>
      </c>
      <c r="J8" s="15"/>
      <c r="K8" s="15"/>
      <c r="L8" s="15"/>
      <c r="M8" s="15"/>
      <c r="N8" s="15">
        <f>+B8+C8+D8+E8+F8+G8+H8+I8+J8+K8+L8+M8</f>
        <v>305819543.38999999</v>
      </c>
      <c r="O8" s="12"/>
    </row>
    <row r="9" spans="1:15" x14ac:dyDescent="0.25">
      <c r="A9" s="22" t="s">
        <v>67</v>
      </c>
      <c r="B9" s="15">
        <v>4677743.3899999997</v>
      </c>
      <c r="C9" s="15">
        <v>24846719.219999999</v>
      </c>
      <c r="D9" s="15">
        <v>20088486.670000002</v>
      </c>
      <c r="E9" s="15">
        <v>19959561.359999999</v>
      </c>
      <c r="F9" s="15">
        <v>19763597.280000001</v>
      </c>
      <c r="G9" s="15">
        <v>19471652.640000001</v>
      </c>
      <c r="H9" s="15">
        <f>+H10</f>
        <v>16272016.02</v>
      </c>
      <c r="I9" s="15">
        <f>+I10</f>
        <v>21585417.870000001</v>
      </c>
      <c r="J9" s="15"/>
      <c r="K9" s="15"/>
      <c r="L9" s="15"/>
      <c r="M9" s="15"/>
      <c r="N9" s="15">
        <f t="shared" ref="N9:N72" si="0">+B9+C9+D9+E9+F9+G9+H9+I9+J9+K9+L9+M9</f>
        <v>146665194.44999999</v>
      </c>
      <c r="O9" s="12"/>
    </row>
    <row r="10" spans="1:15" x14ac:dyDescent="0.25">
      <c r="A10" s="22" t="s">
        <v>1</v>
      </c>
      <c r="B10" s="15">
        <v>4677743.3899999997</v>
      </c>
      <c r="C10" s="15">
        <v>24846719.219999999</v>
      </c>
      <c r="D10" s="15">
        <v>20088486.670000002</v>
      </c>
      <c r="E10" s="15">
        <v>19959561.359999999</v>
      </c>
      <c r="F10" s="15">
        <v>19763597.280000001</v>
      </c>
      <c r="G10" s="15">
        <v>19471652.640000001</v>
      </c>
      <c r="H10" s="15">
        <f>+H11</f>
        <v>16272016.02</v>
      </c>
      <c r="I10" s="15">
        <f>+I11</f>
        <v>21585417.870000001</v>
      </c>
      <c r="J10" s="15"/>
      <c r="K10" s="15"/>
      <c r="L10" s="15"/>
      <c r="M10" s="15"/>
      <c r="N10" s="15">
        <f t="shared" si="0"/>
        <v>146665194.44999999</v>
      </c>
      <c r="O10" s="12"/>
    </row>
    <row r="11" spans="1:15" x14ac:dyDescent="0.25">
      <c r="A11" s="22" t="s">
        <v>2</v>
      </c>
      <c r="B11" s="15">
        <v>4677743.3899999997</v>
      </c>
      <c r="C11" s="15">
        <v>24846719.219999999</v>
      </c>
      <c r="D11" s="15">
        <v>20088486.670000002</v>
      </c>
      <c r="E11" s="15">
        <v>19959561.359999999</v>
      </c>
      <c r="F11" s="15">
        <v>19763597.280000001</v>
      </c>
      <c r="G11" s="15">
        <v>19471652.640000001</v>
      </c>
      <c r="H11" s="15">
        <f>+H12+H13</f>
        <v>16272016.02</v>
      </c>
      <c r="I11" s="15">
        <f>+I12+I13</f>
        <v>21585417.870000001</v>
      </c>
      <c r="J11" s="15"/>
      <c r="K11" s="15"/>
      <c r="L11" s="15"/>
      <c r="M11" s="15"/>
      <c r="N11" s="15">
        <f t="shared" si="0"/>
        <v>146665194.44999999</v>
      </c>
      <c r="O11" s="12"/>
    </row>
    <row r="12" spans="1:15" x14ac:dyDescent="0.25">
      <c r="A12" s="23" t="s">
        <v>3</v>
      </c>
      <c r="B12" s="16">
        <v>2844957.73</v>
      </c>
      <c r="C12" s="16">
        <v>21556879.640000001</v>
      </c>
      <c r="D12" s="16">
        <v>17430737.149999999</v>
      </c>
      <c r="E12" s="16">
        <v>17318709.870000001</v>
      </c>
      <c r="F12" s="16">
        <v>17148559.870000001</v>
      </c>
      <c r="G12" s="16">
        <v>16895443.309999999</v>
      </c>
      <c r="H12" s="16">
        <v>14149311</v>
      </c>
      <c r="I12" s="16">
        <v>18760423.32</v>
      </c>
      <c r="J12" s="16"/>
      <c r="K12" s="16"/>
      <c r="L12" s="16"/>
      <c r="M12" s="16"/>
      <c r="N12" s="16">
        <f t="shared" si="0"/>
        <v>126105021.89000002</v>
      </c>
    </row>
    <row r="13" spans="1:15" x14ac:dyDescent="0.25">
      <c r="A13" s="23" t="s">
        <v>6</v>
      </c>
      <c r="B13" s="16">
        <v>1832785.66</v>
      </c>
      <c r="C13" s="16">
        <v>3289839.58</v>
      </c>
      <c r="D13" s="16">
        <v>2657749.52</v>
      </c>
      <c r="E13" s="16">
        <v>2640851.4900000002</v>
      </c>
      <c r="F13" s="16">
        <v>2615037.41</v>
      </c>
      <c r="G13" s="16">
        <v>2576209.33</v>
      </c>
      <c r="H13" s="16">
        <v>2122705.02</v>
      </c>
      <c r="I13" s="16">
        <v>2824994.55</v>
      </c>
      <c r="J13" s="16"/>
      <c r="K13" s="16"/>
      <c r="L13" s="16"/>
      <c r="M13" s="16"/>
      <c r="N13" s="16">
        <f t="shared" si="0"/>
        <v>20560172.560000002</v>
      </c>
    </row>
    <row r="14" spans="1:15" x14ac:dyDescent="0.25">
      <c r="A14" s="22" t="s">
        <v>68</v>
      </c>
      <c r="B14" s="15">
        <v>35948635.640000001</v>
      </c>
      <c r="C14" s="15">
        <v>10012724</v>
      </c>
      <c r="D14" s="15">
        <v>16945822.300000001</v>
      </c>
      <c r="E14" s="15">
        <v>22958176.239999998</v>
      </c>
      <c r="F14" s="15">
        <v>14874143.609999999</v>
      </c>
      <c r="G14" s="15">
        <v>17759325.940000001</v>
      </c>
      <c r="H14" s="15">
        <v>22609152.25</v>
      </c>
      <c r="I14" s="15">
        <f>+I15</f>
        <v>18046368.959999997</v>
      </c>
      <c r="J14" s="15"/>
      <c r="K14" s="15"/>
      <c r="L14" s="15"/>
      <c r="M14" s="15"/>
      <c r="N14" s="15">
        <f t="shared" si="0"/>
        <v>159154348.94</v>
      </c>
      <c r="O14" s="12"/>
    </row>
    <row r="15" spans="1:15" x14ac:dyDescent="0.25">
      <c r="A15" s="22" t="s">
        <v>1</v>
      </c>
      <c r="B15" s="15">
        <v>35948635.640000001</v>
      </c>
      <c r="C15" s="15">
        <v>10012724</v>
      </c>
      <c r="D15" s="15">
        <v>16945822.300000001</v>
      </c>
      <c r="E15" s="15">
        <v>22958176.239999998</v>
      </c>
      <c r="F15" s="15">
        <v>14874143.609999999</v>
      </c>
      <c r="G15" s="15">
        <v>17759325.940000001</v>
      </c>
      <c r="H15" s="15">
        <v>22609152.25</v>
      </c>
      <c r="I15" s="15">
        <f>+I16+I22+I32+I40+I46</f>
        <v>18046368.959999997</v>
      </c>
      <c r="J15" s="15"/>
      <c r="K15" s="15"/>
      <c r="L15" s="15"/>
      <c r="M15" s="15"/>
      <c r="N15" s="15">
        <f t="shared" si="0"/>
        <v>159154348.94</v>
      </c>
      <c r="O15" s="12"/>
    </row>
    <row r="16" spans="1:15" x14ac:dyDescent="0.25">
      <c r="A16" s="22" t="s">
        <v>2</v>
      </c>
      <c r="B16" s="15">
        <v>29711436.600000001</v>
      </c>
      <c r="C16" s="15">
        <v>5834760.6100000003</v>
      </c>
      <c r="D16" s="15">
        <v>11705943.77</v>
      </c>
      <c r="E16" s="15">
        <v>12046984.67</v>
      </c>
      <c r="F16" s="15">
        <v>10106915.52</v>
      </c>
      <c r="G16" s="15">
        <v>10815435.27</v>
      </c>
      <c r="H16" s="15">
        <v>18643734.989999998</v>
      </c>
      <c r="I16" s="15">
        <f>+I17+I18+I19+I20+I21</f>
        <v>14059288.5</v>
      </c>
      <c r="J16" s="15"/>
      <c r="K16" s="15"/>
      <c r="L16" s="15"/>
      <c r="M16" s="15"/>
      <c r="N16" s="15">
        <f t="shared" si="0"/>
        <v>112924499.92999999</v>
      </c>
      <c r="O16" s="12"/>
    </row>
    <row r="17" spans="1:15" x14ac:dyDescent="0.25">
      <c r="A17" s="23" t="s">
        <v>3</v>
      </c>
      <c r="B17" s="16">
        <v>28038436.600000001</v>
      </c>
      <c r="C17" s="16">
        <v>3863011.43</v>
      </c>
      <c r="D17" s="16">
        <v>8932617.8499999996</v>
      </c>
      <c r="E17" s="16">
        <v>9391605.6300000008</v>
      </c>
      <c r="F17" s="16">
        <v>7441325.9100000001</v>
      </c>
      <c r="G17" s="16">
        <v>8190617.5999999996</v>
      </c>
      <c r="H17" s="16">
        <v>14832301.810000001</v>
      </c>
      <c r="I17" s="16">
        <v>10916103.5</v>
      </c>
      <c r="J17" s="15"/>
      <c r="K17" s="15"/>
      <c r="L17" s="15"/>
      <c r="M17" s="15"/>
      <c r="N17" s="16">
        <f t="shared" si="0"/>
        <v>91606020.329999998</v>
      </c>
      <c r="O17" s="12"/>
    </row>
    <row r="18" spans="1:15" x14ac:dyDescent="0.25">
      <c r="A18" s="23" t="s">
        <v>4</v>
      </c>
      <c r="B18" s="16">
        <v>1673000</v>
      </c>
      <c r="C18" s="16">
        <v>1563000</v>
      </c>
      <c r="D18" s="16">
        <v>1736503.89</v>
      </c>
      <c r="E18" s="16">
        <v>1533000</v>
      </c>
      <c r="F18" s="16">
        <v>1563000</v>
      </c>
      <c r="G18" s="16">
        <v>1531000</v>
      </c>
      <c r="H18" s="16">
        <v>1555000</v>
      </c>
      <c r="I18" s="16">
        <v>1481000</v>
      </c>
      <c r="J18" s="16"/>
      <c r="K18" s="16"/>
      <c r="L18" s="16"/>
      <c r="M18" s="16"/>
      <c r="N18" s="16">
        <f t="shared" si="0"/>
        <v>12635503.890000001</v>
      </c>
    </row>
    <row r="19" spans="1:15" x14ac:dyDescent="0.25">
      <c r="A19" s="23" t="s">
        <v>69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/>
      <c r="K19" s="16"/>
      <c r="L19" s="16"/>
      <c r="M19" s="16"/>
      <c r="N19" s="16">
        <f t="shared" si="0"/>
        <v>0</v>
      </c>
    </row>
    <row r="20" spans="1:15" x14ac:dyDescent="0.25">
      <c r="A20" s="23" t="s">
        <v>49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/>
      <c r="K20" s="16"/>
      <c r="L20" s="16"/>
      <c r="M20" s="16"/>
      <c r="N20" s="16">
        <f t="shared" si="0"/>
        <v>0</v>
      </c>
    </row>
    <row r="21" spans="1:15" x14ac:dyDescent="0.25">
      <c r="A21" s="23" t="s">
        <v>6</v>
      </c>
      <c r="B21" s="16">
        <v>0</v>
      </c>
      <c r="C21" s="16">
        <v>408749.18</v>
      </c>
      <c r="D21" s="16">
        <v>1036822.03</v>
      </c>
      <c r="E21" s="16">
        <v>1122379.04</v>
      </c>
      <c r="F21" s="16">
        <v>1102589.6100000001</v>
      </c>
      <c r="G21" s="16">
        <v>1093817.67</v>
      </c>
      <c r="H21" s="16">
        <v>2256433.1800000002</v>
      </c>
      <c r="I21" s="16">
        <v>1662185</v>
      </c>
      <c r="J21" s="16"/>
      <c r="K21" s="16"/>
      <c r="L21" s="16"/>
      <c r="M21" s="16"/>
      <c r="N21" s="16">
        <f t="shared" si="0"/>
        <v>8682975.7100000009</v>
      </c>
    </row>
    <row r="22" spans="1:15" x14ac:dyDescent="0.25">
      <c r="A22" s="22" t="s">
        <v>7</v>
      </c>
      <c r="B22" s="15">
        <v>2067682.3</v>
      </c>
      <c r="C22" s="15">
        <v>3800653.42</v>
      </c>
      <c r="D22" s="15">
        <v>3620934.82</v>
      </c>
      <c r="E22" s="15">
        <v>8249142.6500000004</v>
      </c>
      <c r="F22" s="15">
        <v>2472178.75</v>
      </c>
      <c r="G22" s="15">
        <v>4754187.6100000003</v>
      </c>
      <c r="H22" s="15">
        <v>3251783.96</v>
      </c>
      <c r="I22" s="15">
        <f>+I23+I24+I25+I26+I27+I28+I29+I30+I31</f>
        <v>3704591.0599999996</v>
      </c>
      <c r="J22" s="15"/>
      <c r="K22" s="15"/>
      <c r="L22" s="15"/>
      <c r="M22" s="15"/>
      <c r="N22" s="15">
        <f t="shared" si="0"/>
        <v>31921154.569999997</v>
      </c>
      <c r="O22" s="12"/>
    </row>
    <row r="23" spans="1:15" x14ac:dyDescent="0.25">
      <c r="A23" s="23" t="s">
        <v>8</v>
      </c>
      <c r="B23" s="16">
        <v>0</v>
      </c>
      <c r="C23" s="16">
        <v>1478614.69</v>
      </c>
      <c r="D23" s="16">
        <v>1582122.47</v>
      </c>
      <c r="E23" s="16">
        <v>1445244.89</v>
      </c>
      <c r="F23" s="16">
        <v>1675629.5</v>
      </c>
      <c r="G23" s="16">
        <v>1488785.08</v>
      </c>
      <c r="H23" s="16">
        <v>1640786.49</v>
      </c>
      <c r="I23" s="16">
        <v>1810086.43</v>
      </c>
      <c r="J23" s="16"/>
      <c r="K23" s="16"/>
      <c r="L23" s="16"/>
      <c r="M23" s="16"/>
      <c r="N23" s="16">
        <f t="shared" si="0"/>
        <v>11121269.549999999</v>
      </c>
    </row>
    <row r="24" spans="1:15" x14ac:dyDescent="0.25">
      <c r="A24" s="23" t="s">
        <v>9</v>
      </c>
      <c r="B24" s="16">
        <v>760402.38</v>
      </c>
      <c r="C24" s="16">
        <v>1416</v>
      </c>
      <c r="D24" s="16">
        <v>1043267.5</v>
      </c>
      <c r="E24" s="16">
        <v>88500</v>
      </c>
      <c r="F24" s="16">
        <v>9511.2999999999993</v>
      </c>
      <c r="G24" s="16">
        <v>135455.74</v>
      </c>
      <c r="H24" s="16">
        <v>26550</v>
      </c>
      <c r="I24" s="16">
        <v>0</v>
      </c>
      <c r="J24" s="15"/>
      <c r="K24" s="15"/>
      <c r="L24" s="15"/>
      <c r="M24" s="15"/>
      <c r="N24" s="16">
        <f t="shared" si="0"/>
        <v>2065102.92</v>
      </c>
      <c r="O24" s="12"/>
    </row>
    <row r="25" spans="1:15" x14ac:dyDescent="0.25">
      <c r="A25" s="23" t="s">
        <v>10</v>
      </c>
      <c r="B25" s="16">
        <v>979101.4</v>
      </c>
      <c r="C25" s="16">
        <v>78000</v>
      </c>
      <c r="D25" s="16">
        <v>0</v>
      </c>
      <c r="E25" s="16">
        <v>16000</v>
      </c>
      <c r="F25" s="16">
        <v>6000</v>
      </c>
      <c r="G25" s="16">
        <v>83375.97</v>
      </c>
      <c r="H25" s="16">
        <v>0</v>
      </c>
      <c r="I25" s="16">
        <v>0</v>
      </c>
      <c r="J25" s="16"/>
      <c r="K25" s="16"/>
      <c r="L25" s="16"/>
      <c r="M25" s="16"/>
      <c r="N25" s="16">
        <f t="shared" si="0"/>
        <v>1162477.3699999999</v>
      </c>
    </row>
    <row r="26" spans="1:15" x14ac:dyDescent="0.25">
      <c r="A26" s="23" t="s">
        <v>70</v>
      </c>
      <c r="B26" s="16">
        <v>0</v>
      </c>
      <c r="C26" s="16">
        <v>0</v>
      </c>
      <c r="D26" s="16">
        <v>0</v>
      </c>
      <c r="E26" s="16">
        <v>0</v>
      </c>
      <c r="F26" s="16">
        <v>2900</v>
      </c>
      <c r="G26" s="16">
        <v>1480</v>
      </c>
      <c r="H26" s="16">
        <v>0</v>
      </c>
      <c r="I26" s="16">
        <v>4130</v>
      </c>
      <c r="J26" s="16"/>
      <c r="K26" s="16"/>
      <c r="L26" s="16"/>
      <c r="M26" s="16"/>
      <c r="N26" s="16">
        <f t="shared" si="0"/>
        <v>8510</v>
      </c>
    </row>
    <row r="27" spans="1:15" x14ac:dyDescent="0.25">
      <c r="A27" s="23" t="s">
        <v>12</v>
      </c>
      <c r="B27" s="16">
        <v>121051.8</v>
      </c>
      <c r="C27" s="16">
        <v>23600</v>
      </c>
      <c r="D27" s="16">
        <v>17700</v>
      </c>
      <c r="E27" s="16">
        <v>3121478.78</v>
      </c>
      <c r="F27" s="16">
        <v>0</v>
      </c>
      <c r="G27" s="16">
        <v>2124467.54</v>
      </c>
      <c r="H27" s="16">
        <v>267212.77</v>
      </c>
      <c r="I27" s="16">
        <v>103958</v>
      </c>
      <c r="J27" s="16"/>
      <c r="K27" s="16"/>
      <c r="L27" s="16"/>
      <c r="M27" s="16"/>
      <c r="N27" s="16">
        <f t="shared" si="0"/>
        <v>5779468.8899999987</v>
      </c>
    </row>
    <row r="28" spans="1:15" x14ac:dyDescent="0.25">
      <c r="A28" s="23" t="s">
        <v>13</v>
      </c>
      <c r="B28" s="16">
        <v>0</v>
      </c>
      <c r="C28" s="16">
        <v>2015004.45</v>
      </c>
      <c r="D28" s="16">
        <v>556445.17000000004</v>
      </c>
      <c r="E28" s="16">
        <v>1734492.49</v>
      </c>
      <c r="F28" s="16">
        <v>281957</v>
      </c>
      <c r="G28" s="16">
        <v>341241.9</v>
      </c>
      <c r="H28" s="16">
        <v>336815.96</v>
      </c>
      <c r="I28" s="16">
        <v>388409.35</v>
      </c>
      <c r="J28" s="16"/>
      <c r="K28" s="16"/>
      <c r="L28" s="16"/>
      <c r="M28" s="16"/>
      <c r="N28" s="16">
        <f t="shared" si="0"/>
        <v>5654366.3200000003</v>
      </c>
    </row>
    <row r="29" spans="1:15" x14ac:dyDescent="0.25">
      <c r="A29" s="24" t="s">
        <v>14</v>
      </c>
      <c r="B29" s="16">
        <v>0</v>
      </c>
      <c r="C29" s="16">
        <v>23257.61</v>
      </c>
      <c r="D29" s="16">
        <v>0</v>
      </c>
      <c r="E29" s="16">
        <v>1007029.09</v>
      </c>
      <c r="F29" s="16">
        <v>46954.34</v>
      </c>
      <c r="G29" s="16">
        <v>56862.5</v>
      </c>
      <c r="H29" s="16">
        <v>118826</v>
      </c>
      <c r="I29" s="16">
        <v>1214074.8600000001</v>
      </c>
      <c r="J29" s="16"/>
      <c r="K29" s="16"/>
      <c r="L29" s="16"/>
      <c r="M29" s="16"/>
      <c r="N29" s="16">
        <f t="shared" si="0"/>
        <v>2467004.4000000004</v>
      </c>
    </row>
    <row r="30" spans="1:15" x14ac:dyDescent="0.25">
      <c r="A30" s="23" t="s">
        <v>15</v>
      </c>
      <c r="B30" s="16">
        <v>195326.72</v>
      </c>
      <c r="C30" s="16">
        <v>168960.67</v>
      </c>
      <c r="D30" s="16">
        <v>744050.36</v>
      </c>
      <c r="E30" s="16">
        <v>814289.95</v>
      </c>
      <c r="F30" s="16">
        <v>796560.58</v>
      </c>
      <c r="G30" s="16">
        <v>483970.89</v>
      </c>
      <c r="H30" s="16">
        <v>861592.74</v>
      </c>
      <c r="I30" s="16">
        <v>139717.51999999999</v>
      </c>
      <c r="J30" s="16"/>
      <c r="K30" s="16"/>
      <c r="L30" s="16"/>
      <c r="M30" s="16"/>
      <c r="N30" s="16">
        <f t="shared" si="0"/>
        <v>4204469.43</v>
      </c>
    </row>
    <row r="31" spans="1:15" x14ac:dyDescent="0.25">
      <c r="A31" s="23" t="s">
        <v>16</v>
      </c>
      <c r="B31" s="16">
        <v>11800</v>
      </c>
      <c r="C31" s="16">
        <v>11800</v>
      </c>
      <c r="D31" s="16">
        <v>177349.32</v>
      </c>
      <c r="E31" s="16">
        <v>22107.45</v>
      </c>
      <c r="F31" s="16">
        <v>64510.9</v>
      </c>
      <c r="G31" s="16">
        <v>38547.99</v>
      </c>
      <c r="H31" s="16">
        <v>0</v>
      </c>
      <c r="I31" s="16">
        <v>44214.9</v>
      </c>
      <c r="J31" s="16"/>
      <c r="K31" s="16"/>
      <c r="L31" s="16"/>
      <c r="M31" s="16"/>
      <c r="N31" s="16">
        <f t="shared" si="0"/>
        <v>370330.56000000006</v>
      </c>
    </row>
    <row r="32" spans="1:15" x14ac:dyDescent="0.25">
      <c r="A32" s="22" t="s">
        <v>17</v>
      </c>
      <c r="B32" s="15">
        <v>4160446.01</v>
      </c>
      <c r="C32" s="15">
        <v>332688.25</v>
      </c>
      <c r="D32" s="15">
        <v>1572959.68</v>
      </c>
      <c r="E32" s="15">
        <v>2483914.56</v>
      </c>
      <c r="F32" s="15">
        <v>2289604.34</v>
      </c>
      <c r="G32" s="15">
        <v>1337507</v>
      </c>
      <c r="H32" s="15">
        <v>661104.66</v>
      </c>
      <c r="I32" s="15">
        <f>+I33+I34+I35+I36+I37+I38+I39</f>
        <v>282489.40000000002</v>
      </c>
      <c r="J32" s="15"/>
      <c r="K32" s="15"/>
      <c r="L32" s="15"/>
      <c r="M32" s="15"/>
      <c r="N32" s="15">
        <f t="shared" si="0"/>
        <v>13120713.9</v>
      </c>
      <c r="O32" s="12"/>
    </row>
    <row r="33" spans="1:15" x14ac:dyDescent="0.25">
      <c r="A33" s="23" t="s">
        <v>18</v>
      </c>
      <c r="B33" s="16">
        <v>9027</v>
      </c>
      <c r="C33" s="16">
        <v>0</v>
      </c>
      <c r="D33" s="16">
        <v>386252.65</v>
      </c>
      <c r="E33" s="16">
        <v>22454.5</v>
      </c>
      <c r="F33" s="16">
        <v>93549.01</v>
      </c>
      <c r="G33" s="16">
        <v>92230.25</v>
      </c>
      <c r="H33" s="16">
        <v>114244</v>
      </c>
      <c r="I33" s="16">
        <v>1980</v>
      </c>
      <c r="J33" s="16"/>
      <c r="K33" s="16"/>
      <c r="L33" s="16"/>
      <c r="M33" s="16"/>
      <c r="N33" s="16">
        <f t="shared" si="0"/>
        <v>719737.41</v>
      </c>
    </row>
    <row r="34" spans="1:15" x14ac:dyDescent="0.25">
      <c r="A34" s="23" t="s">
        <v>19</v>
      </c>
      <c r="B34" s="16">
        <v>275</v>
      </c>
      <c r="C34" s="16">
        <v>0</v>
      </c>
      <c r="D34" s="16">
        <v>442678.63</v>
      </c>
      <c r="E34" s="16">
        <v>0</v>
      </c>
      <c r="F34" s="16">
        <v>1937.01</v>
      </c>
      <c r="G34" s="16">
        <v>3859.12</v>
      </c>
      <c r="H34" s="16">
        <v>15930</v>
      </c>
      <c r="I34" s="16">
        <v>23954</v>
      </c>
      <c r="J34" s="16"/>
      <c r="K34" s="16"/>
      <c r="L34" s="16"/>
      <c r="M34" s="16"/>
      <c r="N34" s="16">
        <f t="shared" si="0"/>
        <v>488633.76</v>
      </c>
    </row>
    <row r="35" spans="1:15" x14ac:dyDescent="0.25">
      <c r="A35" s="23" t="s">
        <v>71</v>
      </c>
      <c r="B35" s="16">
        <v>783326.22</v>
      </c>
      <c r="C35" s="16">
        <v>19680.75</v>
      </c>
      <c r="D35" s="16">
        <v>537999.76</v>
      </c>
      <c r="E35" s="16">
        <v>377977.59999999998</v>
      </c>
      <c r="F35" s="16">
        <v>292678.8</v>
      </c>
      <c r="G35" s="16">
        <v>954439.2</v>
      </c>
      <c r="H35" s="16">
        <v>0</v>
      </c>
      <c r="I35" s="16">
        <v>176882.35</v>
      </c>
      <c r="J35" s="15"/>
      <c r="K35" s="15"/>
      <c r="L35" s="15"/>
      <c r="M35" s="15"/>
      <c r="N35" s="16">
        <f t="shared" si="0"/>
        <v>3142984.68</v>
      </c>
      <c r="O35" s="12"/>
    </row>
    <row r="36" spans="1:15" x14ac:dyDescent="0.25">
      <c r="A36" s="23" t="s">
        <v>72</v>
      </c>
      <c r="B36" s="16">
        <v>395758.38</v>
      </c>
      <c r="C36" s="16">
        <v>164476.66</v>
      </c>
      <c r="D36" s="16">
        <v>21334.54</v>
      </c>
      <c r="E36" s="16">
        <v>76018</v>
      </c>
      <c r="F36" s="16">
        <v>31302</v>
      </c>
      <c r="G36" s="16">
        <v>12734.5</v>
      </c>
      <c r="H36" s="16">
        <v>619.5</v>
      </c>
      <c r="I36" s="16">
        <v>0</v>
      </c>
      <c r="J36" s="16"/>
      <c r="K36" s="16"/>
      <c r="L36" s="16"/>
      <c r="M36" s="16"/>
      <c r="N36" s="16">
        <f t="shared" si="0"/>
        <v>702243.58000000007</v>
      </c>
    </row>
    <row r="37" spans="1:15" x14ac:dyDescent="0.25">
      <c r="A37" s="23" t="s">
        <v>23</v>
      </c>
      <c r="B37" s="16">
        <v>281962.96999999997</v>
      </c>
      <c r="C37" s="16">
        <v>50186.25</v>
      </c>
      <c r="D37" s="16">
        <v>150</v>
      </c>
      <c r="E37" s="16">
        <v>0</v>
      </c>
      <c r="F37" s="16">
        <v>36704.480000000003</v>
      </c>
      <c r="G37" s="16">
        <v>68132.929999999993</v>
      </c>
      <c r="H37" s="16">
        <v>17045.099999999999</v>
      </c>
      <c r="I37" s="16">
        <v>3422</v>
      </c>
      <c r="J37" s="16"/>
      <c r="K37" s="16"/>
      <c r="L37" s="16"/>
      <c r="M37" s="16"/>
      <c r="N37" s="16">
        <f t="shared" si="0"/>
        <v>457603.72999999992</v>
      </c>
    </row>
    <row r="38" spans="1:15" x14ac:dyDescent="0.25">
      <c r="A38" s="23" t="s">
        <v>24</v>
      </c>
      <c r="B38" s="16">
        <v>541364.43999999994</v>
      </c>
      <c r="C38" s="16">
        <v>8239.0499999999993</v>
      </c>
      <c r="D38" s="16">
        <v>134092.04999999999</v>
      </c>
      <c r="E38" s="16">
        <v>1716760.07</v>
      </c>
      <c r="F38" s="16">
        <v>1511189.96</v>
      </c>
      <c r="G38" s="16">
        <v>61967.21</v>
      </c>
      <c r="H38" s="16">
        <v>223947.76</v>
      </c>
      <c r="I38" s="16">
        <v>0</v>
      </c>
      <c r="J38" s="16"/>
      <c r="K38" s="16"/>
      <c r="L38" s="16"/>
      <c r="M38" s="16"/>
      <c r="N38" s="16">
        <f t="shared" si="0"/>
        <v>4197560.54</v>
      </c>
    </row>
    <row r="39" spans="1:15" x14ac:dyDescent="0.25">
      <c r="A39" s="23" t="s">
        <v>25</v>
      </c>
      <c r="B39" s="16">
        <v>2148732</v>
      </c>
      <c r="C39" s="16">
        <v>90105.54</v>
      </c>
      <c r="D39" s="16">
        <v>50452.05</v>
      </c>
      <c r="E39" s="16">
        <v>290704.39</v>
      </c>
      <c r="F39" s="16">
        <v>322243.08</v>
      </c>
      <c r="G39" s="16">
        <v>144143.79</v>
      </c>
      <c r="H39" s="16">
        <v>289318.3</v>
      </c>
      <c r="I39" s="16">
        <v>76251.05</v>
      </c>
      <c r="J39" s="16"/>
      <c r="K39" s="16"/>
      <c r="L39" s="16"/>
      <c r="M39" s="16"/>
      <c r="N39" s="16">
        <f t="shared" si="0"/>
        <v>3411950.1999999997</v>
      </c>
    </row>
    <row r="40" spans="1:15" x14ac:dyDescent="0.25">
      <c r="A40" s="22" t="s">
        <v>29</v>
      </c>
      <c r="B40" s="15">
        <v>0</v>
      </c>
      <c r="C40" s="15">
        <v>44621.72</v>
      </c>
      <c r="D40" s="15">
        <v>45984.03</v>
      </c>
      <c r="E40" s="15">
        <v>178134.36</v>
      </c>
      <c r="F40" s="15">
        <v>5445</v>
      </c>
      <c r="G40" s="15">
        <v>852196.06</v>
      </c>
      <c r="H40" s="15">
        <v>52528.639999999999</v>
      </c>
      <c r="I40" s="15">
        <f>+I41+I42+I43+I44+I45</f>
        <v>0</v>
      </c>
      <c r="J40" s="15"/>
      <c r="K40" s="15"/>
      <c r="L40" s="15"/>
      <c r="M40" s="15"/>
      <c r="N40" s="15">
        <f t="shared" si="0"/>
        <v>1178909.8099999998</v>
      </c>
      <c r="O40" s="12"/>
    </row>
    <row r="41" spans="1:15" x14ac:dyDescent="0.25">
      <c r="A41" s="23" t="s">
        <v>30</v>
      </c>
      <c r="B41" s="16">
        <v>0</v>
      </c>
      <c r="C41" s="16">
        <v>9944.99</v>
      </c>
      <c r="D41" s="16">
        <v>0</v>
      </c>
      <c r="E41" s="16">
        <v>16939.87</v>
      </c>
      <c r="F41" s="16">
        <v>0</v>
      </c>
      <c r="G41" s="16">
        <v>0</v>
      </c>
      <c r="H41" s="16">
        <v>52528.639999999999</v>
      </c>
      <c r="I41" s="16">
        <v>0</v>
      </c>
      <c r="J41" s="16"/>
      <c r="K41" s="16"/>
      <c r="L41" s="16"/>
      <c r="M41" s="16"/>
      <c r="N41" s="16">
        <f>+B41+C41+D41+E41+F41+G41+H41+I41+J41+K41+L41+M41</f>
        <v>79413.5</v>
      </c>
    </row>
    <row r="42" spans="1:15" x14ac:dyDescent="0.25">
      <c r="A42" s="25" t="s">
        <v>73</v>
      </c>
      <c r="B42" s="16">
        <v>0</v>
      </c>
      <c r="C42" s="16">
        <v>9070.73</v>
      </c>
      <c r="D42" s="16">
        <v>0</v>
      </c>
      <c r="E42" s="16">
        <v>32190.73</v>
      </c>
      <c r="F42" s="16">
        <v>0</v>
      </c>
      <c r="G42" s="16">
        <v>0</v>
      </c>
      <c r="H42" s="16">
        <v>0</v>
      </c>
      <c r="I42" s="16">
        <v>0</v>
      </c>
      <c r="J42" s="16"/>
      <c r="K42" s="16"/>
      <c r="L42" s="16"/>
      <c r="M42" s="16"/>
      <c r="N42" s="16">
        <f t="shared" si="0"/>
        <v>41261.46</v>
      </c>
    </row>
    <row r="43" spans="1:15" x14ac:dyDescent="0.25">
      <c r="A43" s="23" t="s">
        <v>33</v>
      </c>
      <c r="B43" s="16">
        <v>0</v>
      </c>
      <c r="C43" s="16">
        <v>25606</v>
      </c>
      <c r="D43" s="16">
        <v>45984.03</v>
      </c>
      <c r="E43" s="16">
        <v>129003.76</v>
      </c>
      <c r="F43" s="16">
        <v>0</v>
      </c>
      <c r="G43" s="16">
        <v>0</v>
      </c>
      <c r="H43" s="16">
        <v>0</v>
      </c>
      <c r="I43" s="16">
        <v>0</v>
      </c>
      <c r="J43" s="15"/>
      <c r="K43" s="15"/>
      <c r="L43" s="15"/>
      <c r="M43" s="15"/>
      <c r="N43" s="16">
        <f t="shared" si="0"/>
        <v>200593.78999999998</v>
      </c>
      <c r="O43" s="12"/>
    </row>
    <row r="44" spans="1:15" x14ac:dyDescent="0.25">
      <c r="A44" s="23" t="s">
        <v>74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5"/>
      <c r="K44" s="15"/>
      <c r="L44" s="15"/>
      <c r="M44" s="15"/>
      <c r="N44" s="16">
        <f t="shared" si="0"/>
        <v>0</v>
      </c>
      <c r="O44" s="12"/>
    </row>
    <row r="45" spans="1:15" x14ac:dyDescent="0.25">
      <c r="A45" s="23" t="s">
        <v>35</v>
      </c>
      <c r="B45" s="16">
        <v>0</v>
      </c>
      <c r="C45" s="16">
        <v>0</v>
      </c>
      <c r="D45" s="16">
        <v>0</v>
      </c>
      <c r="E45" s="16">
        <v>0</v>
      </c>
      <c r="F45" s="16">
        <v>5445</v>
      </c>
      <c r="G45" s="16">
        <v>852196.06</v>
      </c>
      <c r="H45" s="16">
        <v>0</v>
      </c>
      <c r="I45" s="16">
        <v>0</v>
      </c>
      <c r="J45" s="16"/>
      <c r="K45" s="16"/>
      <c r="L45" s="16"/>
      <c r="M45" s="16"/>
      <c r="N45" s="16">
        <f t="shared" si="0"/>
        <v>857641.06</v>
      </c>
    </row>
    <row r="46" spans="1:15" x14ac:dyDescent="0.25">
      <c r="A46" s="22" t="s">
        <v>75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f>+I47</f>
        <v>0</v>
      </c>
      <c r="J46" s="15"/>
      <c r="K46" s="15"/>
      <c r="L46" s="15"/>
      <c r="M46" s="15"/>
      <c r="N46" s="15">
        <f t="shared" si="0"/>
        <v>0</v>
      </c>
      <c r="O46" s="12"/>
    </row>
    <row r="47" spans="1:15" x14ac:dyDescent="0.25">
      <c r="A47" s="23" t="s">
        <v>76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/>
      <c r="K47" s="16"/>
      <c r="L47" s="16"/>
      <c r="M47" s="16"/>
      <c r="N47" s="16">
        <f t="shared" si="0"/>
        <v>0</v>
      </c>
    </row>
    <row r="48" spans="1:15" x14ac:dyDescent="0.25">
      <c r="A48" s="22" t="s">
        <v>77</v>
      </c>
      <c r="B48" s="15">
        <v>39040853.859999999</v>
      </c>
      <c r="C48" s="15">
        <v>23341990.98</v>
      </c>
      <c r="D48" s="15">
        <v>84735993.170000002</v>
      </c>
      <c r="E48" s="15">
        <v>45353017.549999997</v>
      </c>
      <c r="F48" s="15">
        <v>4428067.4800000004</v>
      </c>
      <c r="G48" s="15">
        <v>7063899.3399999999</v>
      </c>
      <c r="H48" s="15">
        <v>7636289.7599999998</v>
      </c>
      <c r="I48" s="15">
        <f>+I49+I54</f>
        <v>7060690.4199999999</v>
      </c>
      <c r="J48" s="15"/>
      <c r="K48" s="15"/>
      <c r="L48" s="15"/>
      <c r="M48" s="15"/>
      <c r="N48" s="15">
        <f t="shared" si="0"/>
        <v>218660802.55999997</v>
      </c>
      <c r="O48" s="12"/>
    </row>
    <row r="49" spans="1:15" x14ac:dyDescent="0.25">
      <c r="A49" s="22" t="s">
        <v>67</v>
      </c>
      <c r="B49" s="15">
        <v>2205073.86</v>
      </c>
      <c r="C49" s="15">
        <v>4782856.13</v>
      </c>
      <c r="D49" s="15">
        <v>4766132.9000000004</v>
      </c>
      <c r="E49" s="15">
        <v>4428067.4800000004</v>
      </c>
      <c r="F49" s="15">
        <v>4335967.41</v>
      </c>
      <c r="G49" s="15">
        <v>4400557.8099999996</v>
      </c>
      <c r="H49" s="15">
        <v>2339745.81</v>
      </c>
      <c r="I49" s="15">
        <f>+I50</f>
        <v>2442220.23</v>
      </c>
      <c r="J49" s="15"/>
      <c r="K49" s="15"/>
      <c r="L49" s="15"/>
      <c r="M49" s="15"/>
      <c r="N49" s="15">
        <f t="shared" si="0"/>
        <v>29700621.629999999</v>
      </c>
      <c r="O49" s="12"/>
    </row>
    <row r="50" spans="1:15" x14ac:dyDescent="0.25">
      <c r="A50" s="22" t="s">
        <v>1</v>
      </c>
      <c r="B50" s="15">
        <v>2205073.86</v>
      </c>
      <c r="C50" s="15">
        <v>4782856.13</v>
      </c>
      <c r="D50" s="15">
        <v>4766132.9000000004</v>
      </c>
      <c r="E50" s="15">
        <v>4428067.4800000004</v>
      </c>
      <c r="F50" s="15">
        <v>4335967.41</v>
      </c>
      <c r="G50" s="15">
        <v>4400557.8099999996</v>
      </c>
      <c r="H50" s="15">
        <v>2339745.81</v>
      </c>
      <c r="I50" s="15">
        <f>+I51</f>
        <v>2442220.23</v>
      </c>
      <c r="J50" s="15"/>
      <c r="K50" s="15"/>
      <c r="L50" s="15"/>
      <c r="M50" s="15"/>
      <c r="N50" s="15">
        <f t="shared" si="0"/>
        <v>29700621.629999999</v>
      </c>
      <c r="O50" s="12"/>
    </row>
    <row r="51" spans="1:15" x14ac:dyDescent="0.25">
      <c r="A51" s="22" t="s">
        <v>2</v>
      </c>
      <c r="B51" s="15">
        <v>2205073.86</v>
      </c>
      <c r="C51" s="15">
        <v>4782856.13</v>
      </c>
      <c r="D51" s="15">
        <v>4766132.9000000004</v>
      </c>
      <c r="E51" s="15">
        <v>4428067.4800000004</v>
      </c>
      <c r="F51" s="15">
        <v>4335967.41</v>
      </c>
      <c r="G51" s="15">
        <v>4400557.8099999996</v>
      </c>
      <c r="H51" s="15">
        <v>2339745.81</v>
      </c>
      <c r="I51" s="15">
        <f>+I52+I53</f>
        <v>2442220.23</v>
      </c>
      <c r="J51" s="15"/>
      <c r="K51" s="15"/>
      <c r="L51" s="15"/>
      <c r="M51" s="15"/>
      <c r="N51" s="15">
        <f t="shared" si="0"/>
        <v>29700621.629999999</v>
      </c>
      <c r="O51" s="12"/>
    </row>
    <row r="52" spans="1:15" x14ac:dyDescent="0.25">
      <c r="A52" s="23" t="s">
        <v>3</v>
      </c>
      <c r="B52" s="16">
        <v>925751.3</v>
      </c>
      <c r="C52" s="16">
        <v>4148984.8</v>
      </c>
      <c r="D52" s="16">
        <v>4134634.8</v>
      </c>
      <c r="E52" s="16">
        <v>3841531.44</v>
      </c>
      <c r="F52" s="16">
        <v>3761531.44</v>
      </c>
      <c r="G52" s="16">
        <v>3817531.44</v>
      </c>
      <c r="H52" s="16">
        <v>2030804.5</v>
      </c>
      <c r="I52" s="16">
        <v>2119650</v>
      </c>
      <c r="J52" s="16"/>
      <c r="K52" s="16"/>
      <c r="L52" s="16"/>
      <c r="M52" s="16"/>
      <c r="N52" s="16">
        <f t="shared" si="0"/>
        <v>24780419.719999999</v>
      </c>
    </row>
    <row r="53" spans="1:15" x14ac:dyDescent="0.25">
      <c r="A53" s="23" t="s">
        <v>6</v>
      </c>
      <c r="B53" s="16">
        <v>1279322.56</v>
      </c>
      <c r="C53" s="16">
        <v>633871.32999999996</v>
      </c>
      <c r="D53" s="16">
        <v>631498.1</v>
      </c>
      <c r="E53" s="16">
        <v>586536.04</v>
      </c>
      <c r="F53" s="16">
        <v>574435.97</v>
      </c>
      <c r="G53" s="16">
        <v>583026.37</v>
      </c>
      <c r="H53" s="16">
        <v>308941.31</v>
      </c>
      <c r="I53" s="16">
        <v>322570.23</v>
      </c>
      <c r="J53" s="16"/>
      <c r="K53" s="16"/>
      <c r="L53" s="16"/>
      <c r="M53" s="16"/>
      <c r="N53" s="16">
        <f t="shared" si="0"/>
        <v>4920201.91</v>
      </c>
    </row>
    <row r="54" spans="1:15" x14ac:dyDescent="0.25">
      <c r="A54" s="22" t="s">
        <v>68</v>
      </c>
      <c r="B54" s="15">
        <v>36835780</v>
      </c>
      <c r="C54" s="15">
        <v>18559134.850000001</v>
      </c>
      <c r="D54" s="15">
        <v>79969860.269999996</v>
      </c>
      <c r="E54" s="15">
        <v>40924950.07</v>
      </c>
      <c r="F54" s="15">
        <v>92100.07</v>
      </c>
      <c r="G54" s="15">
        <v>2663341.5299999998</v>
      </c>
      <c r="H54" s="15">
        <v>5296543.95</v>
      </c>
      <c r="I54" s="15">
        <f>+I55</f>
        <v>4618470.1899999995</v>
      </c>
      <c r="J54" s="15"/>
      <c r="K54" s="15"/>
      <c r="L54" s="15"/>
      <c r="M54" s="15"/>
      <c r="N54" s="15">
        <f t="shared" si="0"/>
        <v>188960180.92999998</v>
      </c>
      <c r="O54" s="12"/>
    </row>
    <row r="55" spans="1:15" x14ac:dyDescent="0.25">
      <c r="A55" s="22" t="s">
        <v>1</v>
      </c>
      <c r="B55" s="15">
        <v>36835780</v>
      </c>
      <c r="C55" s="15">
        <v>18559134.850000001</v>
      </c>
      <c r="D55" s="15">
        <v>79969860.269999996</v>
      </c>
      <c r="E55" s="15">
        <v>40924950.07</v>
      </c>
      <c r="F55" s="15">
        <v>92100.07</v>
      </c>
      <c r="G55" s="15">
        <v>2663341.5299999998</v>
      </c>
      <c r="H55" s="15">
        <v>5296543.95</v>
      </c>
      <c r="I55" s="15">
        <f>+I56+I61+I65+I67</f>
        <v>4618470.1899999995</v>
      </c>
      <c r="J55" s="15"/>
      <c r="K55" s="15"/>
      <c r="L55" s="15"/>
      <c r="M55" s="15"/>
      <c r="N55" s="15">
        <f t="shared" si="0"/>
        <v>188960180.92999998</v>
      </c>
      <c r="O55" s="12"/>
    </row>
    <row r="56" spans="1:15" x14ac:dyDescent="0.25">
      <c r="A56" s="22" t="s">
        <v>2</v>
      </c>
      <c r="B56" s="15">
        <v>0</v>
      </c>
      <c r="C56" s="15">
        <v>1437134.85</v>
      </c>
      <c r="D56" s="15">
        <v>423160.27</v>
      </c>
      <c r="E56" s="15">
        <v>103350.07</v>
      </c>
      <c r="F56" s="15">
        <v>92100.07</v>
      </c>
      <c r="G56" s="15">
        <v>371916.53</v>
      </c>
      <c r="H56" s="15">
        <v>3172043.95</v>
      </c>
      <c r="I56" s="15">
        <f>+I57+I58+I59+I60</f>
        <v>3200320.19</v>
      </c>
      <c r="J56" s="15"/>
      <c r="K56" s="15"/>
      <c r="L56" s="15"/>
      <c r="M56" s="15"/>
      <c r="N56" s="15">
        <f t="shared" si="0"/>
        <v>8800025.9299999997</v>
      </c>
      <c r="O56" s="12"/>
    </row>
    <row r="57" spans="1:15" x14ac:dyDescent="0.25">
      <c r="A57" s="23" t="s">
        <v>3</v>
      </c>
      <c r="B57" s="16">
        <v>0</v>
      </c>
      <c r="C57" s="16">
        <v>1319134.8500000001</v>
      </c>
      <c r="D57" s="16">
        <v>421648.36</v>
      </c>
      <c r="E57" s="16">
        <v>91250</v>
      </c>
      <c r="F57" s="16">
        <v>80000</v>
      </c>
      <c r="G57" s="16">
        <v>248066.46</v>
      </c>
      <c r="H57" s="16">
        <v>2773134.2</v>
      </c>
      <c r="I57" s="16">
        <v>2776525.8</v>
      </c>
      <c r="J57" s="15"/>
      <c r="K57" s="15"/>
      <c r="L57" s="15"/>
      <c r="M57" s="15"/>
      <c r="N57" s="16">
        <f t="shared" si="0"/>
        <v>7709759.6699999999</v>
      </c>
      <c r="O57" s="12"/>
    </row>
    <row r="58" spans="1:15" x14ac:dyDescent="0.25">
      <c r="A58" s="23" t="s">
        <v>4</v>
      </c>
      <c r="B58" s="16">
        <v>0</v>
      </c>
      <c r="C58" s="16">
        <v>118000</v>
      </c>
      <c r="D58" s="16">
        <v>0</v>
      </c>
      <c r="E58" s="16">
        <v>0</v>
      </c>
      <c r="F58" s="16">
        <v>0</v>
      </c>
      <c r="G58" s="16">
        <v>111750</v>
      </c>
      <c r="H58" s="16">
        <v>0</v>
      </c>
      <c r="I58" s="16">
        <v>0</v>
      </c>
      <c r="J58" s="15"/>
      <c r="K58" s="15"/>
      <c r="L58" s="15"/>
      <c r="M58" s="15"/>
      <c r="N58" s="16">
        <f t="shared" si="0"/>
        <v>229750</v>
      </c>
      <c r="O58" s="12"/>
    </row>
    <row r="59" spans="1:15" x14ac:dyDescent="0.25">
      <c r="A59" s="23" t="s">
        <v>49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5"/>
      <c r="K59" s="15"/>
      <c r="L59" s="15"/>
      <c r="M59" s="15"/>
      <c r="N59" s="16">
        <f t="shared" si="0"/>
        <v>0</v>
      </c>
      <c r="O59" s="12"/>
    </row>
    <row r="60" spans="1:15" x14ac:dyDescent="0.25">
      <c r="A60" s="23" t="s">
        <v>6</v>
      </c>
      <c r="B60" s="16">
        <v>0</v>
      </c>
      <c r="C60" s="16">
        <v>0</v>
      </c>
      <c r="D60" s="16">
        <v>1511.91</v>
      </c>
      <c r="E60" s="16">
        <v>12100.07</v>
      </c>
      <c r="F60" s="16">
        <v>12100.07</v>
      </c>
      <c r="G60" s="16">
        <v>12100.07</v>
      </c>
      <c r="H60" s="16">
        <v>398909.75</v>
      </c>
      <c r="I60" s="16">
        <v>423794.39</v>
      </c>
      <c r="J60" s="15"/>
      <c r="K60" s="15"/>
      <c r="L60" s="15"/>
      <c r="M60" s="15"/>
      <c r="N60" s="16">
        <f t="shared" si="0"/>
        <v>860516.26</v>
      </c>
      <c r="O60" s="12"/>
    </row>
    <row r="61" spans="1:15" x14ac:dyDescent="0.25">
      <c r="A61" s="22" t="s">
        <v>7</v>
      </c>
      <c r="B61" s="15">
        <v>36835780</v>
      </c>
      <c r="C61" s="15">
        <v>17122000</v>
      </c>
      <c r="D61" s="15">
        <v>79546700</v>
      </c>
      <c r="E61" s="15">
        <v>40821600</v>
      </c>
      <c r="F61" s="15">
        <v>0</v>
      </c>
      <c r="G61" s="15">
        <v>2291425</v>
      </c>
      <c r="H61" s="15">
        <v>2124500</v>
      </c>
      <c r="I61" s="15">
        <f>+I62+I63+I64</f>
        <v>1418150</v>
      </c>
      <c r="J61" s="15"/>
      <c r="K61" s="15"/>
      <c r="L61" s="15"/>
      <c r="M61" s="15"/>
      <c r="N61" s="15">
        <f t="shared" si="0"/>
        <v>180160155</v>
      </c>
      <c r="O61" s="12"/>
    </row>
    <row r="62" spans="1:15" x14ac:dyDescent="0.25">
      <c r="A62" s="23" t="s">
        <v>9</v>
      </c>
      <c r="B62" s="16">
        <v>0</v>
      </c>
      <c r="C62" s="16">
        <v>0</v>
      </c>
      <c r="D62" s="16">
        <v>0</v>
      </c>
      <c r="E62" s="16">
        <v>39960000</v>
      </c>
      <c r="F62" s="16">
        <v>0</v>
      </c>
      <c r="G62" s="16">
        <v>0</v>
      </c>
      <c r="H62" s="16">
        <v>0</v>
      </c>
      <c r="I62" s="16">
        <v>0</v>
      </c>
      <c r="J62" s="16"/>
      <c r="K62" s="16"/>
      <c r="L62" s="16"/>
      <c r="M62" s="16"/>
      <c r="N62" s="16">
        <f t="shared" si="0"/>
        <v>39960000</v>
      </c>
    </row>
    <row r="63" spans="1:15" x14ac:dyDescent="0.25">
      <c r="A63" s="23" t="s">
        <v>70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/>
      <c r="K63" s="16"/>
      <c r="L63" s="16"/>
      <c r="M63" s="16"/>
      <c r="N63" s="16">
        <f t="shared" si="0"/>
        <v>0</v>
      </c>
    </row>
    <row r="64" spans="1:15" x14ac:dyDescent="0.25">
      <c r="A64" s="23" t="s">
        <v>15</v>
      </c>
      <c r="B64" s="16">
        <v>36835780</v>
      </c>
      <c r="C64" s="16">
        <v>17122000</v>
      </c>
      <c r="D64" s="16">
        <v>79546700</v>
      </c>
      <c r="E64" s="16">
        <v>861600</v>
      </c>
      <c r="F64" s="16">
        <v>0</v>
      </c>
      <c r="G64" s="16">
        <v>2291425</v>
      </c>
      <c r="H64" s="16">
        <v>2124500</v>
      </c>
      <c r="I64" s="16">
        <v>1418150</v>
      </c>
      <c r="J64" s="16"/>
      <c r="K64" s="16"/>
      <c r="L64" s="16"/>
      <c r="M64" s="16"/>
      <c r="N64" s="16">
        <f t="shared" si="0"/>
        <v>140200155</v>
      </c>
    </row>
    <row r="65" spans="1:15" x14ac:dyDescent="0.25">
      <c r="A65" s="22" t="s">
        <v>78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f>+I66</f>
        <v>0</v>
      </c>
      <c r="J65" s="15"/>
      <c r="K65" s="15"/>
      <c r="L65" s="15"/>
      <c r="M65" s="15"/>
      <c r="N65" s="15">
        <f t="shared" si="0"/>
        <v>0</v>
      </c>
      <c r="O65" s="12"/>
    </row>
    <row r="66" spans="1:15" x14ac:dyDescent="0.25">
      <c r="A66" s="23" t="s">
        <v>79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/>
      <c r="K66" s="16"/>
      <c r="L66" s="16"/>
      <c r="M66" s="16"/>
      <c r="N66" s="16">
        <f t="shared" si="0"/>
        <v>0</v>
      </c>
    </row>
    <row r="67" spans="1:15" x14ac:dyDescent="0.25">
      <c r="A67" s="22" t="s">
        <v>80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f>+I68+I69</f>
        <v>0</v>
      </c>
      <c r="J67" s="15"/>
      <c r="K67" s="15"/>
      <c r="L67" s="15"/>
      <c r="M67" s="15"/>
      <c r="N67" s="15">
        <f t="shared" si="0"/>
        <v>0</v>
      </c>
      <c r="O67" s="12"/>
    </row>
    <row r="68" spans="1:15" x14ac:dyDescent="0.25">
      <c r="A68" s="23" t="s">
        <v>81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/>
      <c r="K68" s="16"/>
      <c r="L68" s="16"/>
      <c r="M68" s="16"/>
      <c r="N68" s="16">
        <f t="shared" si="0"/>
        <v>0</v>
      </c>
    </row>
    <row r="69" spans="1:15" x14ac:dyDescent="0.25">
      <c r="A69" s="23" t="s">
        <v>82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/>
      <c r="K69" s="16"/>
      <c r="L69" s="16"/>
      <c r="M69" s="16"/>
      <c r="N69" s="16">
        <f t="shared" si="0"/>
        <v>0</v>
      </c>
    </row>
    <row r="70" spans="1:15" x14ac:dyDescent="0.25">
      <c r="A70" s="22" t="s">
        <v>83</v>
      </c>
      <c r="B70" s="15">
        <v>2941145.25</v>
      </c>
      <c r="C70" s="15">
        <v>1967896.35</v>
      </c>
      <c r="D70" s="15">
        <v>1986550.68</v>
      </c>
      <c r="E70" s="15">
        <v>1876303.81</v>
      </c>
      <c r="F70" s="15">
        <v>1878303.81</v>
      </c>
      <c r="G70" s="15">
        <v>1864303.81</v>
      </c>
      <c r="H70" s="15">
        <v>2237286.2999999998</v>
      </c>
      <c r="I70" s="15">
        <f>+I71+I76</f>
        <v>7313602</v>
      </c>
      <c r="J70" s="15"/>
      <c r="K70" s="15"/>
      <c r="L70" s="15"/>
      <c r="M70" s="15"/>
      <c r="N70" s="15">
        <f t="shared" si="0"/>
        <v>22065392.010000002</v>
      </c>
      <c r="O70" s="12"/>
    </row>
    <row r="71" spans="1:15" x14ac:dyDescent="0.25">
      <c r="A71" s="22" t="s">
        <v>67</v>
      </c>
      <c r="B71" s="15">
        <v>0</v>
      </c>
      <c r="C71" s="15">
        <v>1117135.71</v>
      </c>
      <c r="D71" s="15">
        <v>1117135.71</v>
      </c>
      <c r="E71" s="15">
        <v>1055428.81</v>
      </c>
      <c r="F71" s="15">
        <v>1055428.81</v>
      </c>
      <c r="G71" s="15">
        <v>1055428.81</v>
      </c>
      <c r="H71" s="15">
        <v>1364865.34</v>
      </c>
      <c r="I71" s="15">
        <f>+I72</f>
        <v>1405811.04</v>
      </c>
      <c r="J71" s="15"/>
      <c r="K71" s="15"/>
      <c r="L71" s="15"/>
      <c r="M71" s="15"/>
      <c r="N71" s="15">
        <f t="shared" si="0"/>
        <v>8171234.2299999995</v>
      </c>
      <c r="O71" s="12"/>
    </row>
    <row r="72" spans="1:15" x14ac:dyDescent="0.25">
      <c r="A72" s="22" t="s">
        <v>1</v>
      </c>
      <c r="B72" s="15">
        <v>0</v>
      </c>
      <c r="C72" s="15">
        <v>1117135.71</v>
      </c>
      <c r="D72" s="15">
        <v>1117135.71</v>
      </c>
      <c r="E72" s="15">
        <v>1055428.81</v>
      </c>
      <c r="F72" s="15">
        <v>1055428.81</v>
      </c>
      <c r="G72" s="15">
        <v>1055428.81</v>
      </c>
      <c r="H72" s="15">
        <v>1364865.34</v>
      </c>
      <c r="I72" s="15">
        <f>+I73</f>
        <v>1405811.04</v>
      </c>
      <c r="J72" s="15"/>
      <c r="K72" s="15"/>
      <c r="L72" s="15"/>
      <c r="M72" s="15"/>
      <c r="N72" s="15">
        <f t="shared" si="0"/>
        <v>8171234.2299999995</v>
      </c>
      <c r="O72" s="12"/>
    </row>
    <row r="73" spans="1:15" x14ac:dyDescent="0.25">
      <c r="A73" s="22" t="s">
        <v>2</v>
      </c>
      <c r="B73" s="15">
        <v>0</v>
      </c>
      <c r="C73" s="15">
        <v>1117135.71</v>
      </c>
      <c r="D73" s="15">
        <v>1117135.71</v>
      </c>
      <c r="E73" s="15">
        <v>1055428.81</v>
      </c>
      <c r="F73" s="15">
        <v>1055428.81</v>
      </c>
      <c r="G73" s="15">
        <v>1055428.81</v>
      </c>
      <c r="H73" s="15">
        <v>1364865.34</v>
      </c>
      <c r="I73" s="15">
        <f>+I74+I75</f>
        <v>1405811.04</v>
      </c>
      <c r="J73" s="15"/>
      <c r="K73" s="15"/>
      <c r="L73" s="15"/>
      <c r="M73" s="15"/>
      <c r="N73" s="15">
        <f t="shared" ref="N73:N110" si="1">+B73+C73+D73+E73+F73+G73+H73+I73+J73+K73+L73+M73</f>
        <v>8171234.2299999995</v>
      </c>
      <c r="O73" s="12"/>
    </row>
    <row r="74" spans="1:15" x14ac:dyDescent="0.25">
      <c r="A74" s="23" t="s">
        <v>3</v>
      </c>
      <c r="B74" s="16">
        <v>0</v>
      </c>
      <c r="C74" s="16">
        <v>969505</v>
      </c>
      <c r="D74" s="16">
        <v>969505</v>
      </c>
      <c r="E74" s="16">
        <v>916005</v>
      </c>
      <c r="F74" s="16">
        <v>916005</v>
      </c>
      <c r="G74" s="16">
        <v>916005</v>
      </c>
      <c r="H74" s="16">
        <v>1188305</v>
      </c>
      <c r="I74" s="16">
        <v>1223805</v>
      </c>
      <c r="J74" s="16"/>
      <c r="K74" s="16"/>
      <c r="L74" s="16"/>
      <c r="M74" s="16"/>
      <c r="N74" s="16">
        <f>+B74+C74+D74+E74+F74+G74+H74+I74+J74+K74+L74+M74</f>
        <v>7099135</v>
      </c>
    </row>
    <row r="75" spans="1:15" x14ac:dyDescent="0.25">
      <c r="A75" s="23" t="s">
        <v>6</v>
      </c>
      <c r="B75" s="16">
        <v>0</v>
      </c>
      <c r="C75" s="16">
        <v>147630.71</v>
      </c>
      <c r="D75" s="16">
        <v>147630.71</v>
      </c>
      <c r="E75" s="16">
        <v>139423.81</v>
      </c>
      <c r="F75" s="16">
        <v>139423.81</v>
      </c>
      <c r="G75" s="16">
        <v>139423.81</v>
      </c>
      <c r="H75" s="16">
        <v>176560.34</v>
      </c>
      <c r="I75" s="16">
        <v>182006.04</v>
      </c>
      <c r="J75" s="16"/>
      <c r="K75" s="16"/>
      <c r="L75" s="16"/>
      <c r="M75" s="16"/>
      <c r="N75" s="16">
        <f t="shared" si="1"/>
        <v>1072099.23</v>
      </c>
    </row>
    <row r="76" spans="1:15" x14ac:dyDescent="0.25">
      <c r="A76" s="22" t="s">
        <v>68</v>
      </c>
      <c r="B76" s="16">
        <v>2941145.25</v>
      </c>
      <c r="C76" s="16">
        <v>850760.64</v>
      </c>
      <c r="D76" s="16">
        <v>869414.97</v>
      </c>
      <c r="E76" s="16">
        <v>820875</v>
      </c>
      <c r="F76" s="16">
        <v>822875</v>
      </c>
      <c r="G76" s="16">
        <v>808875</v>
      </c>
      <c r="H76" s="15">
        <v>872420.96</v>
      </c>
      <c r="I76" s="15">
        <f>+I77</f>
        <v>5907790.96</v>
      </c>
      <c r="J76" s="15"/>
      <c r="K76" s="15"/>
      <c r="L76" s="15"/>
      <c r="M76" s="15"/>
      <c r="N76" s="15">
        <f t="shared" si="1"/>
        <v>13894157.780000001</v>
      </c>
      <c r="O76" s="12"/>
    </row>
    <row r="77" spans="1:15" x14ac:dyDescent="0.25">
      <c r="A77" s="22" t="s">
        <v>1</v>
      </c>
      <c r="B77" s="16">
        <v>2941145.25</v>
      </c>
      <c r="C77" s="16">
        <v>850760.64</v>
      </c>
      <c r="D77" s="16">
        <v>869414.97</v>
      </c>
      <c r="E77" s="16">
        <v>820875</v>
      </c>
      <c r="F77" s="16">
        <v>822875</v>
      </c>
      <c r="G77" s="16">
        <v>808875</v>
      </c>
      <c r="H77" s="16">
        <v>872420.96</v>
      </c>
      <c r="I77" s="15">
        <f>+I78+I83+I86+I89+I91</f>
        <v>5907790.96</v>
      </c>
      <c r="J77" s="15"/>
      <c r="K77" s="15"/>
      <c r="L77" s="15"/>
      <c r="M77" s="15"/>
      <c r="N77" s="16">
        <f t="shared" si="1"/>
        <v>13894157.780000001</v>
      </c>
      <c r="O77" s="12"/>
    </row>
    <row r="78" spans="1:15" x14ac:dyDescent="0.25">
      <c r="A78" s="22" t="s">
        <v>2</v>
      </c>
      <c r="B78" s="16">
        <v>2114270.25</v>
      </c>
      <c r="C78" s="16">
        <v>22000</v>
      </c>
      <c r="D78" s="16">
        <v>22539.97</v>
      </c>
      <c r="E78" s="16">
        <v>0</v>
      </c>
      <c r="F78" s="16">
        <v>0</v>
      </c>
      <c r="G78" s="16">
        <v>0</v>
      </c>
      <c r="H78" s="15">
        <v>80045.960000000006</v>
      </c>
      <c r="I78" s="15">
        <f>+I79+I80+I81+I82</f>
        <v>80045.959999999992</v>
      </c>
      <c r="J78" s="15"/>
      <c r="K78" s="15"/>
      <c r="L78" s="15"/>
      <c r="M78" s="15"/>
      <c r="N78" s="15">
        <f t="shared" si="1"/>
        <v>2318902.14</v>
      </c>
      <c r="O78" s="12"/>
    </row>
    <row r="79" spans="1:15" x14ac:dyDescent="0.25">
      <c r="A79" s="23" t="s">
        <v>3</v>
      </c>
      <c r="B79" s="16">
        <v>1028422.4</v>
      </c>
      <c r="C79" s="16">
        <v>22000</v>
      </c>
      <c r="D79" s="16">
        <v>22000</v>
      </c>
      <c r="E79" s="16">
        <v>0</v>
      </c>
      <c r="F79" s="16">
        <v>0</v>
      </c>
      <c r="G79" s="16">
        <v>0</v>
      </c>
      <c r="H79" s="16">
        <v>69400</v>
      </c>
      <c r="I79" s="16">
        <v>69400</v>
      </c>
      <c r="J79" s="16"/>
      <c r="K79" s="16"/>
      <c r="L79" s="16"/>
      <c r="M79" s="16"/>
      <c r="N79" s="16">
        <f t="shared" si="1"/>
        <v>1211222.3999999999</v>
      </c>
    </row>
    <row r="80" spans="1:15" x14ac:dyDescent="0.25">
      <c r="A80" s="23" t="s">
        <v>84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/>
      <c r="K80" s="16"/>
      <c r="L80" s="16"/>
      <c r="M80" s="16"/>
      <c r="N80" s="16">
        <f t="shared" si="1"/>
        <v>0</v>
      </c>
    </row>
    <row r="81" spans="1:15" x14ac:dyDescent="0.25">
      <c r="A81" s="23" t="s">
        <v>49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/>
      <c r="K81" s="16"/>
      <c r="L81" s="16"/>
      <c r="M81" s="16"/>
      <c r="N81" s="16">
        <f t="shared" si="1"/>
        <v>0</v>
      </c>
    </row>
    <row r="82" spans="1:15" x14ac:dyDescent="0.25">
      <c r="A82" s="23" t="s">
        <v>6</v>
      </c>
      <c r="B82" s="16">
        <v>1085847.8500000001</v>
      </c>
      <c r="C82" s="16">
        <v>0</v>
      </c>
      <c r="D82" s="16">
        <v>539.97</v>
      </c>
      <c r="E82" s="16">
        <v>0</v>
      </c>
      <c r="F82" s="16">
        <v>0</v>
      </c>
      <c r="G82" s="16">
        <v>0</v>
      </c>
      <c r="H82" s="16">
        <v>10645.96</v>
      </c>
      <c r="I82" s="16">
        <v>10645.96</v>
      </c>
      <c r="J82" s="16"/>
      <c r="K82" s="16"/>
      <c r="L82" s="16"/>
      <c r="M82" s="16"/>
      <c r="N82" s="16">
        <f t="shared" si="1"/>
        <v>1107679.74</v>
      </c>
    </row>
    <row r="83" spans="1:15" x14ac:dyDescent="0.25">
      <c r="A83" s="22" t="s">
        <v>17</v>
      </c>
      <c r="B83" s="15">
        <v>0</v>
      </c>
      <c r="C83" s="15">
        <v>1885.64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f>+I84+I85</f>
        <v>0</v>
      </c>
      <c r="J83" s="15"/>
      <c r="K83" s="15"/>
      <c r="L83" s="15"/>
      <c r="M83" s="15"/>
      <c r="N83" s="15">
        <f t="shared" si="1"/>
        <v>1885.64</v>
      </c>
      <c r="O83" s="12"/>
    </row>
    <row r="84" spans="1:15" x14ac:dyDescent="0.25">
      <c r="A84" s="23" t="s">
        <v>85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/>
      <c r="K84" s="16"/>
      <c r="L84" s="16"/>
      <c r="M84" s="16"/>
      <c r="N84" s="15">
        <f t="shared" si="1"/>
        <v>0</v>
      </c>
    </row>
    <row r="85" spans="1:15" x14ac:dyDescent="0.25">
      <c r="A85" s="23" t="s">
        <v>25</v>
      </c>
      <c r="B85" s="16">
        <v>0</v>
      </c>
      <c r="C85" s="16">
        <v>1885.64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5"/>
      <c r="K85" s="15"/>
      <c r="L85" s="15"/>
      <c r="M85" s="15"/>
      <c r="N85" s="15">
        <f t="shared" si="1"/>
        <v>1885.64</v>
      </c>
      <c r="O85" s="12"/>
    </row>
    <row r="86" spans="1:15" x14ac:dyDescent="0.25">
      <c r="A86" s="22" t="s">
        <v>26</v>
      </c>
      <c r="B86" s="15">
        <v>826875</v>
      </c>
      <c r="C86" s="15">
        <v>826875</v>
      </c>
      <c r="D86" s="15">
        <v>846875</v>
      </c>
      <c r="E86" s="15">
        <v>820875</v>
      </c>
      <c r="F86" s="15">
        <v>822875</v>
      </c>
      <c r="G86" s="15">
        <v>808875</v>
      </c>
      <c r="H86" s="15">
        <v>792375</v>
      </c>
      <c r="I86" s="15">
        <f>+I87+I88</f>
        <v>5827745</v>
      </c>
      <c r="J86" s="15"/>
      <c r="K86" s="15"/>
      <c r="L86" s="15"/>
      <c r="M86" s="15"/>
      <c r="N86" s="15">
        <f t="shared" si="1"/>
        <v>11573370</v>
      </c>
      <c r="O86" s="12"/>
    </row>
    <row r="87" spans="1:15" x14ac:dyDescent="0.25">
      <c r="A87" s="23" t="s">
        <v>27</v>
      </c>
      <c r="B87" s="16">
        <v>826875</v>
      </c>
      <c r="C87" s="16">
        <v>826875</v>
      </c>
      <c r="D87" s="16">
        <v>846875</v>
      </c>
      <c r="E87" s="16">
        <v>820875</v>
      </c>
      <c r="F87" s="16">
        <v>822875</v>
      </c>
      <c r="G87" s="16">
        <v>808875</v>
      </c>
      <c r="H87" s="16">
        <v>792375</v>
      </c>
      <c r="I87" s="16">
        <v>827745</v>
      </c>
      <c r="J87" s="16"/>
      <c r="K87" s="16"/>
      <c r="L87" s="16"/>
      <c r="M87" s="16"/>
      <c r="N87" s="16">
        <f t="shared" si="1"/>
        <v>6573370</v>
      </c>
    </row>
    <row r="88" spans="1:15" x14ac:dyDescent="0.25">
      <c r="A88" s="23" t="s">
        <v>86</v>
      </c>
      <c r="B88" s="16"/>
      <c r="C88" s="16"/>
      <c r="D88" s="16"/>
      <c r="E88" s="16"/>
      <c r="F88" s="16"/>
      <c r="G88" s="16"/>
      <c r="H88" s="16"/>
      <c r="I88" s="16">
        <v>5000000</v>
      </c>
      <c r="J88" s="16"/>
      <c r="K88" s="16"/>
      <c r="L88" s="16"/>
      <c r="M88" s="16"/>
      <c r="N88" s="16"/>
    </row>
    <row r="89" spans="1:15" x14ac:dyDescent="0.25">
      <c r="A89" s="22" t="s">
        <v>80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f>+I90</f>
        <v>0</v>
      </c>
      <c r="J89" s="15"/>
      <c r="K89" s="15"/>
      <c r="L89" s="15"/>
      <c r="M89" s="15"/>
      <c r="N89" s="15">
        <f t="shared" si="1"/>
        <v>0</v>
      </c>
      <c r="O89" s="12"/>
    </row>
    <row r="90" spans="1:15" x14ac:dyDescent="0.25">
      <c r="A90" s="23" t="s">
        <v>87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/>
      <c r="K90" s="16"/>
      <c r="L90" s="16"/>
      <c r="M90" s="16"/>
      <c r="N90" s="16">
        <f t="shared" si="1"/>
        <v>0</v>
      </c>
    </row>
    <row r="91" spans="1:15" x14ac:dyDescent="0.25">
      <c r="A91" s="22" t="s">
        <v>75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6">
        <v>0</v>
      </c>
      <c r="I91" s="15">
        <f>+I92</f>
        <v>0</v>
      </c>
      <c r="J91" s="15"/>
      <c r="K91" s="15"/>
      <c r="L91" s="15"/>
      <c r="M91" s="15"/>
      <c r="N91" s="16">
        <f t="shared" si="1"/>
        <v>0</v>
      </c>
      <c r="O91" s="12"/>
    </row>
    <row r="92" spans="1:15" x14ac:dyDescent="0.25">
      <c r="A92" s="23" t="s">
        <v>88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/>
      <c r="K92" s="16"/>
      <c r="L92" s="16"/>
      <c r="M92" s="16"/>
      <c r="N92" s="16">
        <f t="shared" si="1"/>
        <v>0</v>
      </c>
    </row>
    <row r="93" spans="1:15" x14ac:dyDescent="0.25">
      <c r="A93" s="22" t="s">
        <v>89</v>
      </c>
      <c r="B93" s="15">
        <v>2544172.92</v>
      </c>
      <c r="C93" s="15">
        <v>3580523.19</v>
      </c>
      <c r="D93" s="15">
        <v>2737054.19</v>
      </c>
      <c r="E93" s="15">
        <v>3646200</v>
      </c>
      <c r="F93" s="15">
        <v>228187.3</v>
      </c>
      <c r="G93" s="15">
        <v>330400</v>
      </c>
      <c r="H93" s="15">
        <v>442600</v>
      </c>
      <c r="I93" s="15">
        <f>+I94</f>
        <v>300953.09999999998</v>
      </c>
      <c r="J93" s="15"/>
      <c r="K93" s="15"/>
      <c r="L93" s="15"/>
      <c r="M93" s="15"/>
      <c r="N93" s="15">
        <f t="shared" si="1"/>
        <v>13810090.699999999</v>
      </c>
      <c r="O93" s="12"/>
    </row>
    <row r="94" spans="1:15" x14ac:dyDescent="0.25">
      <c r="A94" s="22" t="s">
        <v>68</v>
      </c>
      <c r="B94" s="15">
        <v>2544172.92</v>
      </c>
      <c r="C94" s="15">
        <v>3580523.19</v>
      </c>
      <c r="D94" s="15">
        <v>2737054.19</v>
      </c>
      <c r="E94" s="15">
        <v>3646200</v>
      </c>
      <c r="F94" s="15">
        <v>228187.3</v>
      </c>
      <c r="G94" s="15">
        <v>330400</v>
      </c>
      <c r="H94" s="15">
        <v>442600</v>
      </c>
      <c r="I94" s="15">
        <f>+I95</f>
        <v>300953.09999999998</v>
      </c>
      <c r="J94" s="15"/>
      <c r="K94" s="15"/>
      <c r="L94" s="15"/>
      <c r="M94" s="15"/>
      <c r="N94" s="15">
        <f t="shared" si="1"/>
        <v>13810090.699999999</v>
      </c>
      <c r="O94" s="12"/>
    </row>
    <row r="95" spans="1:15" x14ac:dyDescent="0.25">
      <c r="A95" s="22" t="s">
        <v>90</v>
      </c>
      <c r="B95" s="15">
        <v>2544172.92</v>
      </c>
      <c r="C95" s="15">
        <v>3580523.19</v>
      </c>
      <c r="D95" s="15">
        <v>2737054.19</v>
      </c>
      <c r="E95" s="15">
        <v>3646200</v>
      </c>
      <c r="F95" s="15">
        <v>228187.3</v>
      </c>
      <c r="G95" s="15">
        <v>330400</v>
      </c>
      <c r="H95" s="15">
        <v>442600</v>
      </c>
      <c r="I95" s="15">
        <f>+I96</f>
        <v>300953.09999999998</v>
      </c>
      <c r="J95" s="15"/>
      <c r="K95" s="15"/>
      <c r="L95" s="15"/>
      <c r="M95" s="15"/>
      <c r="N95" s="15">
        <f t="shared" si="1"/>
        <v>13810090.699999999</v>
      </c>
      <c r="O95" s="12"/>
    </row>
    <row r="96" spans="1:15" x14ac:dyDescent="0.25">
      <c r="A96" s="22" t="s">
        <v>40</v>
      </c>
      <c r="B96" s="15">
        <v>2544172.92</v>
      </c>
      <c r="C96" s="15">
        <v>3580523.19</v>
      </c>
      <c r="D96" s="15">
        <v>2737054.19</v>
      </c>
      <c r="E96" s="15">
        <v>3646200</v>
      </c>
      <c r="F96" s="15">
        <v>228187.3</v>
      </c>
      <c r="G96" s="15">
        <v>330400</v>
      </c>
      <c r="H96" s="15">
        <v>442600</v>
      </c>
      <c r="I96" s="15">
        <f>+I97</f>
        <v>300953.09999999998</v>
      </c>
      <c r="J96" s="15"/>
      <c r="K96" s="15"/>
      <c r="L96" s="15"/>
      <c r="M96" s="15"/>
      <c r="N96" s="15">
        <f t="shared" si="1"/>
        <v>13810090.699999999</v>
      </c>
      <c r="O96" s="12"/>
    </row>
    <row r="97" spans="1:15" x14ac:dyDescent="0.25">
      <c r="A97" s="23" t="s">
        <v>41</v>
      </c>
      <c r="B97" s="16">
        <v>2544172.92</v>
      </c>
      <c r="C97" s="16">
        <v>3580523.19</v>
      </c>
      <c r="D97" s="16">
        <v>2737054.19</v>
      </c>
      <c r="E97" s="16">
        <v>3646200</v>
      </c>
      <c r="F97" s="16">
        <v>228187.3</v>
      </c>
      <c r="G97" s="16">
        <v>330400</v>
      </c>
      <c r="H97" s="16">
        <v>442600</v>
      </c>
      <c r="I97" s="16">
        <v>300953.09999999998</v>
      </c>
      <c r="J97" s="16"/>
      <c r="K97" s="16"/>
      <c r="L97" s="16"/>
      <c r="M97" s="16"/>
      <c r="N97" s="16">
        <f t="shared" si="1"/>
        <v>13810090.699999999</v>
      </c>
    </row>
    <row r="98" spans="1:15" x14ac:dyDescent="0.25">
      <c r="A98" s="22" t="s">
        <v>91</v>
      </c>
      <c r="B98" s="15">
        <v>107467.5</v>
      </c>
      <c r="C98" s="15">
        <v>178467.5</v>
      </c>
      <c r="D98" s="15">
        <v>724134.17</v>
      </c>
      <c r="E98" s="15">
        <v>107467.5</v>
      </c>
      <c r="F98" s="15">
        <v>107467.5</v>
      </c>
      <c r="G98" s="15">
        <v>107467.5</v>
      </c>
      <c r="H98" s="15">
        <v>107467.5</v>
      </c>
      <c r="I98" s="15">
        <f>+I99</f>
        <v>107467.5</v>
      </c>
      <c r="J98" s="15"/>
      <c r="K98" s="15"/>
      <c r="L98" s="15"/>
      <c r="M98" s="15"/>
      <c r="N98" s="15">
        <f t="shared" si="1"/>
        <v>1547406.67</v>
      </c>
      <c r="O98" s="12"/>
    </row>
    <row r="99" spans="1:15" x14ac:dyDescent="0.25">
      <c r="A99" s="22" t="s">
        <v>68</v>
      </c>
      <c r="B99" s="15">
        <v>107467.5</v>
      </c>
      <c r="C99" s="15">
        <v>178467.5</v>
      </c>
      <c r="D99" s="15">
        <v>724134.17</v>
      </c>
      <c r="E99" s="15">
        <v>107467.5</v>
      </c>
      <c r="F99" s="15">
        <v>107467.5</v>
      </c>
      <c r="G99" s="15">
        <v>107467.5</v>
      </c>
      <c r="H99" s="15">
        <v>107467.5</v>
      </c>
      <c r="I99" s="15">
        <f>+I100</f>
        <v>107467.5</v>
      </c>
      <c r="J99" s="15"/>
      <c r="K99" s="15"/>
      <c r="L99" s="15"/>
      <c r="M99" s="15"/>
      <c r="N99" s="15">
        <f t="shared" si="1"/>
        <v>1547406.67</v>
      </c>
      <c r="O99" s="12"/>
    </row>
    <row r="100" spans="1:15" x14ac:dyDescent="0.25">
      <c r="A100" s="22" t="s">
        <v>1</v>
      </c>
      <c r="B100" s="15">
        <v>107467.5</v>
      </c>
      <c r="C100" s="15">
        <v>178467.5</v>
      </c>
      <c r="D100" s="15">
        <v>724134.17</v>
      </c>
      <c r="E100" s="15">
        <v>107467.5</v>
      </c>
      <c r="F100" s="15">
        <v>107467.5</v>
      </c>
      <c r="G100" s="15">
        <v>107467.5</v>
      </c>
      <c r="H100" s="15">
        <v>107467.5</v>
      </c>
      <c r="I100" s="15">
        <f>+I101</f>
        <v>107467.5</v>
      </c>
      <c r="J100" s="15"/>
      <c r="K100" s="15"/>
      <c r="L100" s="15"/>
      <c r="M100" s="15"/>
      <c r="N100" s="15">
        <f t="shared" si="1"/>
        <v>1547406.67</v>
      </c>
      <c r="O100" s="12"/>
    </row>
    <row r="101" spans="1:15" x14ac:dyDescent="0.25">
      <c r="A101" s="22" t="s">
        <v>26</v>
      </c>
      <c r="B101" s="15">
        <v>107467.5</v>
      </c>
      <c r="C101" s="15">
        <v>178467.5</v>
      </c>
      <c r="D101" s="15">
        <v>724134.17</v>
      </c>
      <c r="E101" s="15">
        <v>107467.5</v>
      </c>
      <c r="F101" s="15">
        <v>107467.5</v>
      </c>
      <c r="G101" s="15">
        <v>107467.5</v>
      </c>
      <c r="H101" s="15">
        <v>107467.5</v>
      </c>
      <c r="I101" s="15">
        <f>+I102</f>
        <v>107467.5</v>
      </c>
      <c r="J101" s="15"/>
      <c r="K101" s="15"/>
      <c r="L101" s="15"/>
      <c r="M101" s="15"/>
      <c r="N101" s="15">
        <f t="shared" si="1"/>
        <v>1547406.67</v>
      </c>
      <c r="O101" s="12"/>
    </row>
    <row r="102" spans="1:15" x14ac:dyDescent="0.25">
      <c r="A102" s="23" t="s">
        <v>27</v>
      </c>
      <c r="B102" s="16">
        <v>107467.5</v>
      </c>
      <c r="C102" s="16">
        <v>178467.5</v>
      </c>
      <c r="D102" s="16">
        <v>724134.17</v>
      </c>
      <c r="E102" s="16">
        <v>107467.5</v>
      </c>
      <c r="F102" s="16">
        <v>107467.5</v>
      </c>
      <c r="G102" s="16">
        <v>107467.5</v>
      </c>
      <c r="H102" s="16">
        <v>107467.5</v>
      </c>
      <c r="I102" s="16">
        <v>107467.5</v>
      </c>
      <c r="J102" s="16"/>
      <c r="K102" s="16"/>
      <c r="L102" s="16"/>
      <c r="M102" s="16"/>
      <c r="N102" s="16">
        <f t="shared" si="1"/>
        <v>1547406.67</v>
      </c>
    </row>
    <row r="103" spans="1:15" x14ac:dyDescent="0.25">
      <c r="A103" s="26" t="s">
        <v>92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f>+I104</f>
        <v>0</v>
      </c>
      <c r="J103" s="15"/>
      <c r="K103" s="15"/>
      <c r="L103" s="15"/>
      <c r="M103" s="15"/>
      <c r="N103" s="15">
        <f t="shared" si="1"/>
        <v>0</v>
      </c>
      <c r="O103" s="12"/>
    </row>
    <row r="104" spans="1:15" x14ac:dyDescent="0.25">
      <c r="A104" s="27" t="s">
        <v>68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f>+I105+I108</f>
        <v>0</v>
      </c>
      <c r="J104" s="15"/>
      <c r="K104" s="15"/>
      <c r="L104" s="15"/>
      <c r="M104" s="15"/>
      <c r="N104" s="15">
        <f t="shared" si="1"/>
        <v>0</v>
      </c>
      <c r="O104" s="12"/>
    </row>
    <row r="105" spans="1:15" x14ac:dyDescent="0.25">
      <c r="A105" s="28" t="s">
        <v>1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6">
        <v>0</v>
      </c>
      <c r="I105" s="15"/>
      <c r="J105" s="15"/>
      <c r="K105" s="15"/>
      <c r="L105" s="15"/>
      <c r="M105" s="15"/>
      <c r="N105" s="16">
        <f t="shared" si="1"/>
        <v>0</v>
      </c>
      <c r="O105" s="12"/>
    </row>
    <row r="106" spans="1:15" x14ac:dyDescent="0.25">
      <c r="A106" s="29" t="s">
        <v>26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/>
      <c r="K106" s="16"/>
      <c r="L106" s="16"/>
      <c r="M106" s="16"/>
      <c r="N106" s="16">
        <f t="shared" si="1"/>
        <v>0</v>
      </c>
    </row>
    <row r="107" spans="1:15" x14ac:dyDescent="0.25">
      <c r="A107" s="30" t="s">
        <v>28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/>
      <c r="K107" s="16"/>
      <c r="L107" s="16"/>
      <c r="M107" s="16"/>
      <c r="N107" s="16">
        <f t="shared" si="1"/>
        <v>0</v>
      </c>
    </row>
    <row r="108" spans="1:15" x14ac:dyDescent="0.25">
      <c r="A108" s="28" t="s">
        <v>50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/>
      <c r="J108" s="15"/>
      <c r="K108" s="15"/>
      <c r="L108" s="15"/>
      <c r="M108" s="15"/>
      <c r="N108" s="15">
        <f t="shared" si="1"/>
        <v>0</v>
      </c>
      <c r="O108" s="12"/>
    </row>
    <row r="109" spans="1:15" x14ac:dyDescent="0.25">
      <c r="A109" s="29" t="s">
        <v>38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/>
      <c r="K109" s="16"/>
      <c r="L109" s="16"/>
      <c r="M109" s="16"/>
      <c r="N109" s="16">
        <f t="shared" si="1"/>
        <v>0</v>
      </c>
    </row>
    <row r="110" spans="1:15" x14ac:dyDescent="0.25">
      <c r="A110" s="30" t="s">
        <v>39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/>
      <c r="K110" s="16"/>
      <c r="L110" s="16"/>
      <c r="M110" s="16"/>
      <c r="N110" s="16">
        <f t="shared" si="1"/>
        <v>0</v>
      </c>
    </row>
    <row r="111" spans="1:15" x14ac:dyDescent="0.25">
      <c r="A111" s="31" t="s">
        <v>0</v>
      </c>
      <c r="B111" s="32">
        <v>85250947.829999998</v>
      </c>
      <c r="C111" s="32">
        <f t="shared" ref="C111:F111" si="2">+C103+C98+C93+C70+C48+C8</f>
        <v>63928321.239999995</v>
      </c>
      <c r="D111" s="32">
        <f t="shared" si="2"/>
        <v>127218041.18000001</v>
      </c>
      <c r="E111" s="32">
        <f t="shared" si="2"/>
        <v>93900726.460000008</v>
      </c>
      <c r="F111" s="32">
        <f t="shared" si="2"/>
        <v>41279766.980000004</v>
      </c>
      <c r="G111" s="32">
        <f>+G103+G98+G93+G70+G48+G8</f>
        <v>46597049.229999997</v>
      </c>
      <c r="H111" s="32">
        <v>49304811.829999998</v>
      </c>
      <c r="I111" s="32">
        <f>+I103+I98+I93+I70+I48+I8</f>
        <v>54414499.849999994</v>
      </c>
      <c r="J111" s="32"/>
      <c r="K111" s="32"/>
      <c r="L111" s="32"/>
      <c r="M111" s="32"/>
      <c r="N111" s="32">
        <f>+B111+C111+D111+E111+F111+G111+H111+I111+J111+K111+L111+M111+911845.87</f>
        <v>562806010.47000003</v>
      </c>
      <c r="O111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P01</vt:lpstr>
      <vt:lpstr>P02</vt:lpstr>
      <vt:lpstr>P03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2022-08-24T15:19:58Z</cp:lastPrinted>
  <dcterms:created xsi:type="dcterms:W3CDTF">2021-12-10T14:37:11Z</dcterms:created>
  <dcterms:modified xsi:type="dcterms:W3CDTF">2022-09-14T17:27:18Z</dcterms:modified>
</cp:coreProperties>
</file>