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Junio 2022\"/>
    </mc:Choice>
  </mc:AlternateContent>
  <xr:revisionPtr revIDLastSave="0" documentId="8_{CADFB812-650A-47D0-AC24-51862986F8E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3" r:id="rId2"/>
    <sheet name="P0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3" l="1"/>
  <c r="B46" i="3"/>
  <c r="P45" i="3"/>
  <c r="I44" i="3"/>
  <c r="H44" i="3"/>
  <c r="G44" i="3"/>
  <c r="F44" i="3"/>
  <c r="F41" i="3" s="1"/>
  <c r="E44" i="3"/>
  <c r="D44" i="3"/>
  <c r="P44" i="3" s="1"/>
  <c r="P43" i="3"/>
  <c r="I42" i="3"/>
  <c r="I41" i="3" s="1"/>
  <c r="I46" i="3" s="1"/>
  <c r="H42" i="3"/>
  <c r="F42" i="3"/>
  <c r="E42" i="3"/>
  <c r="E41" i="3" s="1"/>
  <c r="D42" i="3"/>
  <c r="P42" i="3" s="1"/>
  <c r="H41" i="3"/>
  <c r="H46" i="3" s="1"/>
  <c r="G41" i="3"/>
  <c r="P40" i="3"/>
  <c r="I39" i="3"/>
  <c r="H39" i="3"/>
  <c r="F39" i="3"/>
  <c r="E39" i="3"/>
  <c r="P39" i="3" s="1"/>
  <c r="D39" i="3"/>
  <c r="P38" i="3"/>
  <c r="P37" i="3"/>
  <c r="P36" i="3"/>
  <c r="P35" i="3"/>
  <c r="P34" i="3"/>
  <c r="P33" i="3"/>
  <c r="I32" i="3"/>
  <c r="H32" i="3"/>
  <c r="G32" i="3"/>
  <c r="F32" i="3"/>
  <c r="E32" i="3"/>
  <c r="D32" i="3"/>
  <c r="P32" i="3" s="1"/>
  <c r="P31" i="3"/>
  <c r="P30" i="3"/>
  <c r="I29" i="3"/>
  <c r="H29" i="3"/>
  <c r="G29" i="3"/>
  <c r="F29" i="3"/>
  <c r="E29" i="3"/>
  <c r="D29" i="3"/>
  <c r="P29" i="3" s="1"/>
  <c r="P28" i="3"/>
  <c r="P27" i="3"/>
  <c r="P26" i="3"/>
  <c r="P25" i="3"/>
  <c r="P24" i="3"/>
  <c r="P23" i="3"/>
  <c r="P22" i="3"/>
  <c r="P21" i="3"/>
  <c r="I20" i="3"/>
  <c r="H20" i="3"/>
  <c r="G20" i="3"/>
  <c r="F20" i="3"/>
  <c r="P20" i="3" s="1"/>
  <c r="E20" i="3"/>
  <c r="D20" i="3"/>
  <c r="P19" i="3"/>
  <c r="P18" i="3"/>
  <c r="P17" i="3"/>
  <c r="P16" i="3"/>
  <c r="P15" i="3"/>
  <c r="P14" i="3"/>
  <c r="P13" i="3"/>
  <c r="P12" i="3"/>
  <c r="P11" i="3"/>
  <c r="I10" i="3"/>
  <c r="H10" i="3"/>
  <c r="G10" i="3"/>
  <c r="F10" i="3"/>
  <c r="P10" i="3" s="1"/>
  <c r="E10" i="3"/>
  <c r="D10" i="3"/>
  <c r="P9" i="3"/>
  <c r="P8" i="3"/>
  <c r="P7" i="3"/>
  <c r="P6" i="3"/>
  <c r="I4" i="3"/>
  <c r="I3" i="3" s="1"/>
  <c r="H4" i="3"/>
  <c r="G4" i="3"/>
  <c r="G3" i="3" s="1"/>
  <c r="F4" i="3"/>
  <c r="F3" i="3" s="1"/>
  <c r="E4" i="3"/>
  <c r="P4" i="3" s="1"/>
  <c r="D4" i="3"/>
  <c r="H3" i="3"/>
  <c r="D3" i="3"/>
  <c r="F46" i="3" l="1"/>
  <c r="E46" i="3"/>
  <c r="P3" i="3"/>
  <c r="G46" i="3"/>
  <c r="E3" i="3"/>
  <c r="D41" i="3"/>
  <c r="P41" i="3" l="1"/>
  <c r="D46" i="3"/>
  <c r="P46" i="3" s="1"/>
  <c r="G110" i="2" l="1"/>
  <c r="F110" i="2"/>
  <c r="E110" i="2"/>
  <c r="D110" i="2"/>
  <c r="C110" i="2"/>
  <c r="N110" i="2" s="1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4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1" i="2"/>
  <c r="N10" i="2"/>
  <c r="N9" i="2"/>
  <c r="N8" i="2"/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<sst xmlns="http://schemas.openxmlformats.org/spreadsheetml/2006/main" count="231" uniqueCount="98">
  <si>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</si>
  <si>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</si>
  <si>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</si>
  <si>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</si>
  <si>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</si>
  <si>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</si>
  <si>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</si>
  <si>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</si>
  <si>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</si>
  <si>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</si>
  <si>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</si>
  <si>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</si>
  <si>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</si>
  <si>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</si>
  <si>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</si>
  <si>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</si>
  <si>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</si>
  <si>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</si>
  <si>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</si>
  <si>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</si>
  <si>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</si>
  <si>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</si>
  <si>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</si>
  <si>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</si>
  <si>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</si>
  <si>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</si>
  <si>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</si>
  <si>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</si>
  <si>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</si>
  <si>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</si>
  <si>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</si>
  <si>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</si>
  <si>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</si>
  <si>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</si>
  <si>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</si>
  <si>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</si>
  <si>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</si>
  <si>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</si>
  <si>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</si>
  <si>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</si>
  <si>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</si>
  <si>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</si>
  <si>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</si>
  <si>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</si>
  <si>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</si>
  <si>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</si>
  <si>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</si>
  <si>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</si>
  <si>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DIRECTORA FINANCIERA</t>
  </si>
  <si>
    <t>2.1.4- GRATIFICACIONES Y BONIFICACIONES</t>
  </si>
  <si>
    <t>4-APLICACIONES FINANCIERAS</t>
  </si>
  <si>
    <t>ENC.  DE PRESUPUESTO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</si>
  <si>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</si>
  <si>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</si>
  <si>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</si>
  <si>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</si>
  <si>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</si>
  <si>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</si>
  <si>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</si>
  <si>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</si>
  <si>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</si>
  <si>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</si>
  <si>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</si>
  <si>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</si>
  <si>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</si>
  <si>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</si>
  <si>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</si>
  <si>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</si>
  <si>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</si>
  <si>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</si>
  <si>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</si>
  <si>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2.3.3-PAPEL, CARTÓN E IMPRESOS</t>
  </si>
  <si>
    <t>2.3.5-CUERO, CAUCHO Y PLÁSTICO</t>
  </si>
  <si>
    <t>2.6.2-MOBILIARIO Y EQUIPO DE AUDIO, AUDIOVISUAL, RECREATIVO Y EDUCACIONAL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</si>
  <si>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</si>
  <si>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</si>
  <si>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</si>
  <si>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</si>
  <si>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</si>
  <si>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CUERO, CAUCHO Y PLASTICO</t>
  </si>
  <si>
    <t>2.6- BIENES MUEBLES, INMUEBLES E INTANGIBLES</t>
  </si>
  <si>
    <t>2.6.1- MOBILIARIO Y EQUIPO</t>
  </si>
  <si>
    <t>2.6.5- MAQUINARIA, OTROS EQUIPOS Y HERRAMIENTAS</t>
  </si>
  <si>
    <t>12-Asistencia Social y Desarrollo Comunitario</t>
  </si>
  <si>
    <t>2.1.2- SOBRESUELDOS</t>
  </si>
  <si>
    <t>2.3.4- PRODUCTOS FARMACEUTICOS</t>
  </si>
  <si>
    <t>2.6.3- EQUIPO E INSTRUMENTAL, CIENTIFICO Y DE LABORATORIO</t>
  </si>
  <si>
    <t>2.7.1- OBRAS EN EDIFICACIONES</t>
  </si>
  <si>
    <t>96-Deuda Publica y Otras Operaciones Financieras</t>
  </si>
  <si>
    <t>4-Aplicaciones financieras</t>
  </si>
  <si>
    <t>98-Administración de Contribuciones Especiales</t>
  </si>
  <si>
    <t>99-Administración de Activos, Pasivos y Transferencias</t>
  </si>
  <si>
    <t xml:space="preserve">Cuenta </t>
  </si>
  <si>
    <t>Presupuesto Inicial</t>
  </si>
  <si>
    <t>Total Modificación</t>
  </si>
  <si>
    <t>4.1.1-INCREMENTO DE ACTIVOS FINANCIEROS CORRIENTES</t>
  </si>
  <si>
    <t>4.2.1-DISMINUCION DE PASIVOS CORRIENTES</t>
  </si>
  <si>
    <t>FUENTE: DEPARTAMENTOS PRESUPUESTO Y CONTABILIDAD LOTERIA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</si>
</sst>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4" fontId="7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2"/>
    </xf>
    <xf numFmtId="49" fontId="8" fillId="0" borderId="0" xfId="0" applyNumberFormat="1" applyFont="1" applyAlignment="1">
      <alignment horizontal="left" indent="3"/>
    </xf>
    <xf numFmtId="49" fontId="8" fillId="0" borderId="0" xfId="0" applyNumberFormat="1" applyFont="1" applyAlignment="1">
      <alignment horizontal="left" indent="4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9" fillId="0" borderId="0" xfId="0" applyNumberFormat="1" applyFont="1"/>
    <xf numFmtId="4" fontId="5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indent="2"/>
    </xf>
    <xf numFmtId="4" fontId="1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wrapText="1" indent="2"/>
    </xf>
    <xf numFmtId="49" fontId="5" fillId="0" borderId="0" xfId="0" applyNumberFormat="1" applyFont="1"/>
    <xf numFmtId="49" fontId="3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47625</xdr:rowOff>
    </xdr:from>
    <xdr:to>
      <xdr:col>2</xdr:col>
      <xdr:colOff>379857</xdr:colOff>
      <xdr:row>5</xdr:row>
      <xdr:rowOff>28575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6D638D5B-32E2-48EE-8597-9C9981B7B7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28625"/>
          <a:ext cx="1580007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57150</xdr:colOff>
      <xdr:row>1</xdr:row>
      <xdr:rowOff>95249</xdr:rowOff>
    </xdr:from>
    <xdr:to>
      <xdr:col>13</xdr:col>
      <xdr:colOff>179844</xdr:colOff>
      <xdr:row>4</xdr:row>
      <xdr:rowOff>161924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53FB97C0-B3D9-4FDD-8B46-13EBBE63944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06425" y="285749"/>
          <a:ext cx="195149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opLeftCell="A19" workbookViewId="0">
      <selection activeCell="P38" sqref="P38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49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50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51</v>
      </c>
      <c r="C56" s="13" t="s">
        <v>48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30 DE JUNIO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C1F4-7FC9-413E-847B-4A17569EA8DB}">
  <dimension ref="A1:P52"/>
  <sheetViews>
    <sheetView workbookViewId="0">
      <selection activeCell="M21" sqref="M21"/>
    </sheetView>
  </sheetViews>
  <sheetFormatPr defaultRowHeight="15" x14ac:dyDescent="0.25"/>
  <cols>
    <col min="1" max="1" width="50" customWidth="1"/>
    <col min="2" max="2" width="18.7109375" style="34" customWidth="1"/>
    <col min="3" max="3" width="18.140625" style="34" customWidth="1"/>
    <col min="4" max="5" width="15.28515625" style="34" customWidth="1"/>
    <col min="6" max="6" width="16.140625" style="34" customWidth="1"/>
    <col min="7" max="7" width="15.140625" style="34" customWidth="1"/>
    <col min="8" max="8" width="16.28515625" style="1" customWidth="1"/>
    <col min="9" max="9" width="15.28515625" style="1" customWidth="1"/>
    <col min="10" max="14" width="12.28515625" style="1" customWidth="1"/>
    <col min="15" max="15" width="13.5703125" style="1" customWidth="1"/>
    <col min="16" max="16" width="17.85546875" style="1" bestFit="1" customWidth="1"/>
  </cols>
  <sheetData>
    <row r="1" spans="1:16" ht="15.75" x14ac:dyDescent="0.25">
      <c r="D1" s="35"/>
      <c r="E1" s="35"/>
      <c r="F1" s="35"/>
      <c r="G1" s="35"/>
      <c r="H1" s="36"/>
      <c r="I1" s="36"/>
      <c r="J1" s="36"/>
      <c r="K1" s="36"/>
      <c r="L1" s="36"/>
      <c r="M1" s="36"/>
      <c r="N1" s="36"/>
      <c r="O1" s="36"/>
    </row>
    <row r="2" spans="1:16" x14ac:dyDescent="0.25">
      <c r="A2" s="37" t="s">
        <v>92</v>
      </c>
      <c r="B2" s="38" t="s">
        <v>93</v>
      </c>
      <c r="C2" s="38" t="s">
        <v>94</v>
      </c>
      <c r="D2" s="39" t="s">
        <v>53</v>
      </c>
      <c r="E2" s="39" t="s">
        <v>54</v>
      </c>
      <c r="F2" s="39" t="s">
        <v>55</v>
      </c>
      <c r="G2" s="39" t="s">
        <v>56</v>
      </c>
      <c r="H2" s="39" t="s">
        <v>57</v>
      </c>
      <c r="I2" s="39" t="s">
        <v>58</v>
      </c>
      <c r="J2" s="39" t="s">
        <v>59</v>
      </c>
      <c r="K2" s="39" t="s">
        <v>60</v>
      </c>
      <c r="L2" s="39" t="s">
        <v>61</v>
      </c>
      <c r="M2" s="39" t="s">
        <v>62</v>
      </c>
      <c r="N2" s="39" t="s">
        <v>63</v>
      </c>
      <c r="O2" s="39" t="s">
        <v>64</v>
      </c>
      <c r="P2" s="39" t="s">
        <v>65</v>
      </c>
    </row>
    <row r="3" spans="1:16" ht="15.75" x14ac:dyDescent="0.25">
      <c r="A3" s="40" t="s">
        <v>1</v>
      </c>
      <c r="B3" s="41">
        <v>1814292207</v>
      </c>
      <c r="C3" s="41">
        <v>1814292207</v>
      </c>
      <c r="D3" s="41">
        <f t="shared" ref="D3:I3" si="0">+D4+D10+D20+D29+D32+D39</f>
        <v>82706774.910000011</v>
      </c>
      <c r="E3" s="41">
        <f t="shared" si="0"/>
        <v>60347798.049999997</v>
      </c>
      <c r="F3" s="41">
        <f t="shared" si="0"/>
        <v>124480986.98999999</v>
      </c>
      <c r="G3" s="41">
        <f t="shared" si="0"/>
        <v>90254526.460000023</v>
      </c>
      <c r="H3" s="41">
        <f t="shared" si="0"/>
        <v>41051579.679999992</v>
      </c>
      <c r="I3" s="41">
        <f t="shared" si="0"/>
        <v>46266649.230000004</v>
      </c>
      <c r="J3" s="42"/>
      <c r="K3" s="42"/>
      <c r="L3" s="42"/>
      <c r="M3" s="42"/>
      <c r="N3" s="42"/>
      <c r="O3" s="42"/>
      <c r="P3" s="42">
        <f>+D3+E3+F3+G3+H3+I3+J3+K3+J3+L3+M3+N3+O3</f>
        <v>445108315.32000005</v>
      </c>
    </row>
    <row r="4" spans="1:16" x14ac:dyDescent="0.25">
      <c r="A4" s="27" t="s">
        <v>2</v>
      </c>
      <c r="B4" s="21">
        <v>873492207</v>
      </c>
      <c r="C4" s="21">
        <v>873492207</v>
      </c>
      <c r="D4" s="21">
        <f t="shared" ref="D4:I4" si="1">+D5+D6+D7+D8+D9</f>
        <v>38708524.100000001</v>
      </c>
      <c r="E4" s="21">
        <f t="shared" si="1"/>
        <v>38040606.519999996</v>
      </c>
      <c r="F4" s="21">
        <f t="shared" si="1"/>
        <v>38123399.289999999</v>
      </c>
      <c r="G4" s="21">
        <f t="shared" si="1"/>
        <v>37593392.390000001</v>
      </c>
      <c r="H4" s="21">
        <f t="shared" si="1"/>
        <v>35354009.089999996</v>
      </c>
      <c r="I4" s="21">
        <f t="shared" si="1"/>
        <v>36114991.060000002</v>
      </c>
      <c r="J4" s="21"/>
      <c r="K4" s="21"/>
      <c r="L4" s="21"/>
      <c r="M4" s="21"/>
      <c r="N4" s="21"/>
      <c r="O4" s="21"/>
      <c r="P4" s="43">
        <f t="shared" ref="P4:P45" si="2">+D4+E4+F4+G4+H4+I4+J4+K4+J4+L4+M4+N4+O4</f>
        <v>223934922.45000002</v>
      </c>
    </row>
    <row r="5" spans="1:16" x14ac:dyDescent="0.25">
      <c r="A5" s="44" t="s">
        <v>3</v>
      </c>
      <c r="B5" s="23">
        <v>544398158</v>
      </c>
      <c r="C5" s="23">
        <v>673398158</v>
      </c>
      <c r="D5" s="23">
        <v>32837568.030000001</v>
      </c>
      <c r="E5" s="23">
        <v>31879515.719999999</v>
      </c>
      <c r="F5" s="23">
        <v>31911143.16</v>
      </c>
      <c r="G5" s="23">
        <v>31559101.940000001</v>
      </c>
      <c r="H5" s="23">
        <v>29347422.219999999</v>
      </c>
      <c r="I5" s="23">
        <v>30067663.809999999</v>
      </c>
      <c r="J5" s="23"/>
      <c r="K5" s="23"/>
      <c r="L5" s="23"/>
      <c r="M5" s="23"/>
      <c r="N5" s="23"/>
      <c r="O5" s="23"/>
      <c r="P5" s="45">
        <v>188514260.75</v>
      </c>
    </row>
    <row r="6" spans="1:16" x14ac:dyDescent="0.25">
      <c r="A6" s="44" t="s">
        <v>4</v>
      </c>
      <c r="B6" s="23">
        <v>165000000</v>
      </c>
      <c r="C6" s="23">
        <v>82500000</v>
      </c>
      <c r="D6" s="23">
        <v>1673000</v>
      </c>
      <c r="E6" s="23">
        <v>1681000</v>
      </c>
      <c r="F6" s="23">
        <v>1736503.89</v>
      </c>
      <c r="G6" s="23">
        <v>1533000</v>
      </c>
      <c r="H6" s="23">
        <v>1563000</v>
      </c>
      <c r="I6" s="23">
        <v>1642750</v>
      </c>
      <c r="J6" s="23"/>
      <c r="K6" s="23"/>
      <c r="L6" s="23"/>
      <c r="M6" s="23"/>
      <c r="N6" s="23"/>
      <c r="O6" s="23"/>
      <c r="P6" s="45">
        <f t="shared" si="2"/>
        <v>9829253.8900000006</v>
      </c>
    </row>
    <row r="7" spans="1:16" x14ac:dyDescent="0.25">
      <c r="A7" s="44" t="s">
        <v>5</v>
      </c>
      <c r="B7" s="23">
        <v>3000000</v>
      </c>
      <c r="C7" s="23">
        <v>3000000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/>
      <c r="K7" s="23"/>
      <c r="L7" s="23"/>
      <c r="M7" s="23"/>
      <c r="N7" s="23"/>
      <c r="O7" s="23"/>
      <c r="P7" s="45">
        <f t="shared" si="2"/>
        <v>0</v>
      </c>
    </row>
    <row r="8" spans="1:16" x14ac:dyDescent="0.25">
      <c r="A8" s="44" t="s">
        <v>49</v>
      </c>
      <c r="B8" s="23">
        <v>93000000</v>
      </c>
      <c r="C8" s="23">
        <v>46500000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/>
      <c r="K8" s="23"/>
      <c r="L8" s="23"/>
      <c r="M8" s="23"/>
      <c r="N8" s="23"/>
      <c r="O8" s="23"/>
      <c r="P8" s="45">
        <f t="shared" si="2"/>
        <v>0</v>
      </c>
    </row>
    <row r="9" spans="1:16" x14ac:dyDescent="0.25">
      <c r="A9" s="44" t="s">
        <v>6</v>
      </c>
      <c r="B9" s="23">
        <v>68094049</v>
      </c>
      <c r="C9" s="23">
        <v>68094049</v>
      </c>
      <c r="D9" s="23">
        <v>4197956.07</v>
      </c>
      <c r="E9" s="23">
        <v>4480090.8</v>
      </c>
      <c r="F9" s="23">
        <v>4475752.24</v>
      </c>
      <c r="G9" s="23">
        <v>4501290.45</v>
      </c>
      <c r="H9" s="23">
        <v>4443586.87</v>
      </c>
      <c r="I9" s="23">
        <v>4404577.25</v>
      </c>
      <c r="J9" s="23"/>
      <c r="K9" s="23"/>
      <c r="L9" s="23"/>
      <c r="M9" s="23"/>
      <c r="N9" s="23"/>
      <c r="O9" s="23"/>
      <c r="P9" s="45">
        <f t="shared" si="2"/>
        <v>26503253.680000003</v>
      </c>
    </row>
    <row r="10" spans="1:16" x14ac:dyDescent="0.25">
      <c r="A10" s="27" t="s">
        <v>7</v>
      </c>
      <c r="B10" s="21">
        <v>604700000</v>
      </c>
      <c r="C10" s="21">
        <v>503502000</v>
      </c>
      <c r="D10" s="21">
        <f t="shared" ref="D10:I10" si="3">+D11+D12+D13+D14+D15+D16+D17+D18+D19</f>
        <v>38903462.299999997</v>
      </c>
      <c r="E10" s="21">
        <f t="shared" si="3"/>
        <v>20922653.420000002</v>
      </c>
      <c r="F10" s="21">
        <f t="shared" si="3"/>
        <v>83167634.819999993</v>
      </c>
      <c r="G10" s="21">
        <f t="shared" si="3"/>
        <v>49070742.650000013</v>
      </c>
      <c r="H10" s="21">
        <f t="shared" si="3"/>
        <v>2472178.75</v>
      </c>
      <c r="I10" s="21">
        <f t="shared" si="3"/>
        <v>7045612.6100000013</v>
      </c>
      <c r="J10" s="21"/>
      <c r="K10" s="21"/>
      <c r="L10" s="21"/>
      <c r="M10" s="21"/>
      <c r="N10" s="21"/>
      <c r="O10" s="21"/>
      <c r="P10" s="43">
        <f t="shared" si="2"/>
        <v>201582284.55000001</v>
      </c>
    </row>
    <row r="11" spans="1:16" x14ac:dyDescent="0.25">
      <c r="A11" s="44" t="s">
        <v>8</v>
      </c>
      <c r="B11" s="23">
        <v>22200000</v>
      </c>
      <c r="C11" s="23">
        <v>22200000</v>
      </c>
      <c r="D11" s="23">
        <v>0</v>
      </c>
      <c r="E11" s="23">
        <v>1478614.69</v>
      </c>
      <c r="F11" s="23">
        <v>1582122.47</v>
      </c>
      <c r="G11" s="23">
        <v>1445244.89</v>
      </c>
      <c r="H11" s="23">
        <v>1675629.5</v>
      </c>
      <c r="I11" s="23">
        <v>1488785.08</v>
      </c>
      <c r="J11" s="23"/>
      <c r="K11" s="23"/>
      <c r="L11" s="23"/>
      <c r="M11" s="23"/>
      <c r="N11" s="23"/>
      <c r="O11" s="23"/>
      <c r="P11" s="45">
        <f t="shared" si="2"/>
        <v>7670396.6299999999</v>
      </c>
    </row>
    <row r="12" spans="1:16" x14ac:dyDescent="0.25">
      <c r="A12" s="44" t="s">
        <v>9</v>
      </c>
      <c r="B12" s="23">
        <v>92500000</v>
      </c>
      <c r="C12" s="23">
        <v>104000000</v>
      </c>
      <c r="D12" s="23">
        <v>760402.38</v>
      </c>
      <c r="E12" s="23">
        <v>1416</v>
      </c>
      <c r="F12" s="23">
        <v>1043267.5</v>
      </c>
      <c r="G12" s="23">
        <v>40048500</v>
      </c>
      <c r="H12" s="23">
        <v>9511.2999999999993</v>
      </c>
      <c r="I12" s="23">
        <v>135455.74</v>
      </c>
      <c r="J12" s="23"/>
      <c r="K12" s="23"/>
      <c r="L12" s="23"/>
      <c r="M12" s="23"/>
      <c r="N12" s="23"/>
      <c r="O12" s="23"/>
      <c r="P12" s="45">
        <f t="shared" si="2"/>
        <v>41998552.920000002</v>
      </c>
    </row>
    <row r="13" spans="1:16" x14ac:dyDescent="0.25">
      <c r="A13" s="44" t="s">
        <v>10</v>
      </c>
      <c r="B13" s="23">
        <v>5000000</v>
      </c>
      <c r="C13" s="23">
        <v>6500000</v>
      </c>
      <c r="D13" s="23">
        <v>979101.4</v>
      </c>
      <c r="E13" s="23">
        <v>78000</v>
      </c>
      <c r="F13" s="23">
        <v>0</v>
      </c>
      <c r="G13" s="23">
        <v>16000</v>
      </c>
      <c r="H13" s="23">
        <v>6000</v>
      </c>
      <c r="I13" s="23">
        <v>83375.97</v>
      </c>
      <c r="J13" s="23"/>
      <c r="K13" s="23"/>
      <c r="L13" s="23"/>
      <c r="M13" s="23"/>
      <c r="N13" s="23"/>
      <c r="O13" s="23"/>
      <c r="P13" s="45">
        <f t="shared" si="2"/>
        <v>1162477.3699999999</v>
      </c>
    </row>
    <row r="14" spans="1:16" x14ac:dyDescent="0.25">
      <c r="A14" s="44" t="s">
        <v>11</v>
      </c>
      <c r="B14" s="23">
        <v>2000000</v>
      </c>
      <c r="C14" s="23">
        <v>2000000</v>
      </c>
      <c r="D14" s="23">
        <v>0</v>
      </c>
      <c r="E14" s="23">
        <v>0</v>
      </c>
      <c r="F14" s="23">
        <v>0</v>
      </c>
      <c r="G14" s="23">
        <v>0</v>
      </c>
      <c r="H14" s="23">
        <v>2900</v>
      </c>
      <c r="I14" s="23">
        <v>1480</v>
      </c>
      <c r="J14" s="23"/>
      <c r="K14" s="23"/>
      <c r="L14" s="23"/>
      <c r="M14" s="23"/>
      <c r="N14" s="23"/>
      <c r="O14" s="23"/>
      <c r="P14" s="45">
        <f t="shared" si="2"/>
        <v>4380</v>
      </c>
    </row>
    <row r="15" spans="1:16" x14ac:dyDescent="0.25">
      <c r="A15" s="44" t="s">
        <v>12</v>
      </c>
      <c r="B15" s="23">
        <v>10000000</v>
      </c>
      <c r="C15" s="23">
        <v>8182000</v>
      </c>
      <c r="D15" s="23">
        <v>121051.8</v>
      </c>
      <c r="E15" s="23">
        <v>23600</v>
      </c>
      <c r="F15" s="23">
        <v>17700</v>
      </c>
      <c r="G15" s="23">
        <v>3121478.78</v>
      </c>
      <c r="H15" s="23">
        <v>0</v>
      </c>
      <c r="I15" s="23">
        <v>2124467.54</v>
      </c>
      <c r="J15" s="23"/>
      <c r="K15" s="23"/>
      <c r="L15" s="23"/>
      <c r="M15" s="23"/>
      <c r="N15" s="23"/>
      <c r="O15" s="23"/>
      <c r="P15" s="45">
        <f t="shared" si="2"/>
        <v>5408298.1199999992</v>
      </c>
    </row>
    <row r="16" spans="1:16" x14ac:dyDescent="0.25">
      <c r="A16" s="44" t="s">
        <v>13</v>
      </c>
      <c r="B16" s="23">
        <v>35000000</v>
      </c>
      <c r="C16" s="23">
        <v>35000000</v>
      </c>
      <c r="D16" s="23">
        <v>0</v>
      </c>
      <c r="E16" s="23">
        <v>2015004.45</v>
      </c>
      <c r="F16" s="23">
        <v>556445.17000000004</v>
      </c>
      <c r="G16" s="23">
        <v>1734492.49</v>
      </c>
      <c r="H16" s="23">
        <v>281957</v>
      </c>
      <c r="I16" s="23">
        <v>341241.9</v>
      </c>
      <c r="J16" s="23"/>
      <c r="K16" s="23"/>
      <c r="L16" s="23"/>
      <c r="M16" s="23"/>
      <c r="N16" s="23"/>
      <c r="O16" s="23"/>
      <c r="P16" s="45">
        <f t="shared" si="2"/>
        <v>4929141.0100000007</v>
      </c>
    </row>
    <row r="17" spans="1:16" ht="24.75" x14ac:dyDescent="0.25">
      <c r="A17" s="46" t="s">
        <v>14</v>
      </c>
      <c r="B17" s="23">
        <v>99000000</v>
      </c>
      <c r="C17" s="23">
        <v>58120000</v>
      </c>
      <c r="D17" s="23">
        <v>0</v>
      </c>
      <c r="E17" s="23">
        <v>23257.61</v>
      </c>
      <c r="F17" s="23">
        <v>0</v>
      </c>
      <c r="G17" s="23">
        <v>1007029.09</v>
      </c>
      <c r="H17" s="23">
        <v>46954.34</v>
      </c>
      <c r="I17" s="23">
        <v>56862.5</v>
      </c>
      <c r="J17" s="23"/>
      <c r="K17" s="23"/>
      <c r="L17" s="23"/>
      <c r="M17" s="23"/>
      <c r="N17" s="23"/>
      <c r="O17" s="23"/>
      <c r="P17" s="45">
        <f t="shared" si="2"/>
        <v>1134103.54</v>
      </c>
    </row>
    <row r="18" spans="1:16" ht="24.75" x14ac:dyDescent="0.25">
      <c r="A18" s="46" t="s">
        <v>15</v>
      </c>
      <c r="B18" s="23">
        <v>325500000</v>
      </c>
      <c r="C18" s="23">
        <v>254000000</v>
      </c>
      <c r="D18" s="23">
        <v>37031106.719999999</v>
      </c>
      <c r="E18" s="23">
        <v>17290960.670000002</v>
      </c>
      <c r="F18" s="23">
        <v>79790750.359999999</v>
      </c>
      <c r="G18" s="23">
        <v>1675889.95</v>
      </c>
      <c r="H18" s="23">
        <v>384715.71</v>
      </c>
      <c r="I18" s="23">
        <v>2775395.89</v>
      </c>
      <c r="J18" s="23"/>
      <c r="K18" s="23"/>
      <c r="L18" s="23"/>
      <c r="M18" s="23"/>
      <c r="N18" s="23"/>
      <c r="O18" s="23"/>
      <c r="P18" s="45">
        <f t="shared" si="2"/>
        <v>138948819.29999998</v>
      </c>
    </row>
    <row r="19" spans="1:16" x14ac:dyDescent="0.25">
      <c r="A19" s="44" t="s">
        <v>16</v>
      </c>
      <c r="B19" s="23">
        <v>13500000</v>
      </c>
      <c r="C19" s="23">
        <v>13500000</v>
      </c>
      <c r="D19" s="23">
        <v>11800</v>
      </c>
      <c r="E19" s="23">
        <v>11800</v>
      </c>
      <c r="F19" s="23">
        <v>177349.32</v>
      </c>
      <c r="G19" s="23">
        <v>22107.45</v>
      </c>
      <c r="H19" s="23">
        <v>64510.9</v>
      </c>
      <c r="I19" s="23">
        <v>38547.99</v>
      </c>
      <c r="J19" s="23"/>
      <c r="K19" s="23"/>
      <c r="L19" s="23"/>
      <c r="M19" s="23"/>
      <c r="N19" s="23"/>
      <c r="O19" s="23"/>
      <c r="P19" s="45">
        <f t="shared" si="2"/>
        <v>326115.66000000003</v>
      </c>
    </row>
    <row r="20" spans="1:16" x14ac:dyDescent="0.25">
      <c r="A20" s="27" t="s">
        <v>17</v>
      </c>
      <c r="B20" s="21">
        <v>125300000</v>
      </c>
      <c r="C20" s="21">
        <v>98298000</v>
      </c>
      <c r="D20" s="21">
        <f t="shared" ref="D20:I20" si="4">+D21+D22+D23+D24+D25+D26+D27+D28</f>
        <v>4160446.01</v>
      </c>
      <c r="E20" s="21">
        <f t="shared" si="4"/>
        <v>334573.89</v>
      </c>
      <c r="F20" s="21">
        <f t="shared" si="4"/>
        <v>1572959.6800000002</v>
      </c>
      <c r="G20" s="21">
        <f t="shared" si="4"/>
        <v>2483914.56</v>
      </c>
      <c r="H20" s="21">
        <f t="shared" si="4"/>
        <v>2289604.34</v>
      </c>
      <c r="I20" s="21">
        <f t="shared" si="4"/>
        <v>1337506.9999999998</v>
      </c>
      <c r="J20" s="21"/>
      <c r="K20" s="21"/>
      <c r="L20" s="21"/>
      <c r="M20" s="21"/>
      <c r="N20" s="21"/>
      <c r="O20" s="21"/>
      <c r="P20" s="43">
        <f t="shared" si="2"/>
        <v>12179005.48</v>
      </c>
    </row>
    <row r="21" spans="1:16" x14ac:dyDescent="0.25">
      <c r="A21" s="44" t="s">
        <v>18</v>
      </c>
      <c r="B21" s="23">
        <v>11000000</v>
      </c>
      <c r="C21" s="23">
        <v>7500000</v>
      </c>
      <c r="D21" s="23">
        <v>9027</v>
      </c>
      <c r="E21" s="23">
        <v>0</v>
      </c>
      <c r="F21" s="23">
        <v>386252.65</v>
      </c>
      <c r="G21" s="23">
        <v>22454.5</v>
      </c>
      <c r="H21" s="23">
        <v>93549.01</v>
      </c>
      <c r="I21" s="23">
        <v>92230.25</v>
      </c>
      <c r="J21" s="23"/>
      <c r="K21" s="23"/>
      <c r="L21" s="23"/>
      <c r="M21" s="23"/>
      <c r="N21" s="23"/>
      <c r="O21" s="23"/>
      <c r="P21" s="45">
        <f t="shared" si="2"/>
        <v>603513.41</v>
      </c>
    </row>
    <row r="22" spans="1:16" x14ac:dyDescent="0.25">
      <c r="A22" s="44" t="s">
        <v>19</v>
      </c>
      <c r="B22" s="23">
        <v>4500000</v>
      </c>
      <c r="C22" s="23">
        <v>4500000</v>
      </c>
      <c r="D22" s="23">
        <v>275</v>
      </c>
      <c r="E22" s="23">
        <v>0</v>
      </c>
      <c r="F22" s="23">
        <v>442678.63</v>
      </c>
      <c r="G22" s="23">
        <v>0</v>
      </c>
      <c r="H22" s="23">
        <v>1937.01</v>
      </c>
      <c r="I22" s="23">
        <v>3859.12</v>
      </c>
      <c r="J22" s="23"/>
      <c r="K22" s="23"/>
      <c r="L22" s="23"/>
      <c r="M22" s="23"/>
      <c r="N22" s="23"/>
      <c r="O22" s="23"/>
      <c r="P22" s="45">
        <f t="shared" si="2"/>
        <v>448749.76</v>
      </c>
    </row>
    <row r="23" spans="1:16" x14ac:dyDescent="0.25">
      <c r="A23" s="44" t="s">
        <v>20</v>
      </c>
      <c r="B23" s="23">
        <v>9800000</v>
      </c>
      <c r="C23" s="23">
        <v>9800000</v>
      </c>
      <c r="D23" s="23">
        <v>783326.22</v>
      </c>
      <c r="E23" s="23">
        <v>19680.75</v>
      </c>
      <c r="F23" s="23">
        <v>537999.76</v>
      </c>
      <c r="G23" s="23">
        <v>377977.59999999998</v>
      </c>
      <c r="H23" s="23">
        <v>292678.8</v>
      </c>
      <c r="I23" s="23">
        <v>954439.2</v>
      </c>
      <c r="J23" s="23"/>
      <c r="K23" s="23"/>
      <c r="L23" s="23"/>
      <c r="M23" s="23"/>
      <c r="N23" s="23"/>
      <c r="O23" s="23"/>
      <c r="P23" s="45">
        <f t="shared" si="2"/>
        <v>2966102.33</v>
      </c>
    </row>
    <row r="24" spans="1:16" x14ac:dyDescent="0.25">
      <c r="A24" s="44" t="s">
        <v>21</v>
      </c>
      <c r="B24" s="23">
        <v>4000000</v>
      </c>
      <c r="C24" s="23">
        <v>4000000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/>
      <c r="K24" s="23"/>
      <c r="L24" s="23"/>
      <c r="M24" s="23"/>
      <c r="N24" s="23"/>
      <c r="O24" s="23"/>
      <c r="P24" s="45">
        <f t="shared" si="2"/>
        <v>0</v>
      </c>
    </row>
    <row r="25" spans="1:16" x14ac:dyDescent="0.25">
      <c r="A25" s="44" t="s">
        <v>22</v>
      </c>
      <c r="B25" s="23">
        <v>5500000</v>
      </c>
      <c r="C25" s="23">
        <v>5500000</v>
      </c>
      <c r="D25" s="23">
        <v>395758.38</v>
      </c>
      <c r="E25" s="23">
        <v>164476.66</v>
      </c>
      <c r="F25" s="23">
        <v>21334.54</v>
      </c>
      <c r="G25" s="23">
        <v>76018</v>
      </c>
      <c r="H25" s="23">
        <v>31302</v>
      </c>
      <c r="I25" s="23">
        <v>12734.5</v>
      </c>
      <c r="J25" s="23"/>
      <c r="K25" s="23"/>
      <c r="L25" s="23"/>
      <c r="M25" s="23"/>
      <c r="N25" s="23"/>
      <c r="O25" s="23"/>
      <c r="P25" s="45">
        <f t="shared" si="2"/>
        <v>701624.08000000007</v>
      </c>
    </row>
    <row r="26" spans="1:16" x14ac:dyDescent="0.25">
      <c r="A26" s="44" t="s">
        <v>23</v>
      </c>
      <c r="B26" s="23">
        <v>10000000</v>
      </c>
      <c r="C26" s="23">
        <v>10000000</v>
      </c>
      <c r="D26" s="23">
        <v>281962.96999999997</v>
      </c>
      <c r="E26" s="23">
        <v>50186.25</v>
      </c>
      <c r="F26" s="23">
        <v>150</v>
      </c>
      <c r="G26" s="23">
        <v>0</v>
      </c>
      <c r="H26" s="23">
        <v>36704.480000000003</v>
      </c>
      <c r="I26" s="23">
        <v>68132.929999999993</v>
      </c>
      <c r="J26" s="23"/>
      <c r="K26" s="23"/>
      <c r="L26" s="23"/>
      <c r="M26" s="23"/>
      <c r="N26" s="23"/>
      <c r="O26" s="23"/>
      <c r="P26" s="45">
        <f t="shared" si="2"/>
        <v>437136.62999999995</v>
      </c>
    </row>
    <row r="27" spans="1:16" ht="24.75" x14ac:dyDescent="0.25">
      <c r="A27" s="46" t="s">
        <v>24</v>
      </c>
      <c r="B27" s="23">
        <v>31500000</v>
      </c>
      <c r="C27" s="23">
        <v>26500000</v>
      </c>
      <c r="D27" s="23">
        <v>541364.43999999994</v>
      </c>
      <c r="E27" s="23">
        <v>8239.0499999999993</v>
      </c>
      <c r="F27" s="23">
        <v>134092.04999999999</v>
      </c>
      <c r="G27" s="23">
        <v>1716760.07</v>
      </c>
      <c r="H27" s="23">
        <v>1511189.96</v>
      </c>
      <c r="I27" s="23">
        <v>61967.21</v>
      </c>
      <c r="J27" s="23"/>
      <c r="K27" s="23"/>
      <c r="L27" s="23"/>
      <c r="M27" s="23"/>
      <c r="N27" s="23"/>
      <c r="O27" s="23"/>
      <c r="P27" s="45">
        <f t="shared" si="2"/>
        <v>3973612.7800000003</v>
      </c>
    </row>
    <row r="28" spans="1:16" x14ac:dyDescent="0.25">
      <c r="A28" s="44" t="s">
        <v>25</v>
      </c>
      <c r="B28" s="23">
        <v>49000000</v>
      </c>
      <c r="C28" s="23">
        <v>30498000</v>
      </c>
      <c r="D28" s="23">
        <v>2148732</v>
      </c>
      <c r="E28" s="23">
        <v>91991.18</v>
      </c>
      <c r="F28" s="23">
        <v>50452.05</v>
      </c>
      <c r="G28" s="23">
        <v>290704.39</v>
      </c>
      <c r="H28" s="23">
        <v>322243.08</v>
      </c>
      <c r="I28" s="23">
        <v>144143.79</v>
      </c>
      <c r="J28" s="23"/>
      <c r="K28" s="23"/>
      <c r="L28" s="23"/>
      <c r="M28" s="23"/>
      <c r="N28" s="23"/>
      <c r="O28" s="23"/>
      <c r="P28" s="45">
        <f t="shared" si="2"/>
        <v>3048266.49</v>
      </c>
    </row>
    <row r="29" spans="1:16" x14ac:dyDescent="0.25">
      <c r="A29" s="27" t="s">
        <v>26</v>
      </c>
      <c r="B29" s="21">
        <v>76800000</v>
      </c>
      <c r="C29" s="21">
        <v>205000000</v>
      </c>
      <c r="D29" s="21">
        <f t="shared" ref="D29:I29" si="5">+D30+D31</f>
        <v>934342.5</v>
      </c>
      <c r="E29" s="21">
        <f t="shared" si="5"/>
        <v>1005342.5</v>
      </c>
      <c r="F29" s="21">
        <f t="shared" si="5"/>
        <v>1571009.17</v>
      </c>
      <c r="G29" s="21">
        <f t="shared" si="5"/>
        <v>928342.5</v>
      </c>
      <c r="H29" s="21">
        <f t="shared" si="5"/>
        <v>930342.5</v>
      </c>
      <c r="I29" s="21">
        <f t="shared" si="5"/>
        <v>916342.5</v>
      </c>
      <c r="J29" s="21"/>
      <c r="K29" s="21"/>
      <c r="L29" s="21"/>
      <c r="M29" s="21"/>
      <c r="N29" s="21"/>
      <c r="O29" s="21"/>
      <c r="P29" s="43">
        <f t="shared" si="2"/>
        <v>6285721.6699999999</v>
      </c>
    </row>
    <row r="30" spans="1:16" x14ac:dyDescent="0.25">
      <c r="A30" s="44" t="s">
        <v>27</v>
      </c>
      <c r="B30" s="23">
        <v>71800000</v>
      </c>
      <c r="C30" s="23">
        <v>200000000</v>
      </c>
      <c r="D30" s="23">
        <v>934342.5</v>
      </c>
      <c r="E30" s="23">
        <v>1005342.5</v>
      </c>
      <c r="F30" s="23">
        <v>1571009.17</v>
      </c>
      <c r="G30" s="23">
        <v>928342.5</v>
      </c>
      <c r="H30" s="23">
        <v>930342.5</v>
      </c>
      <c r="I30" s="23">
        <v>916342.5</v>
      </c>
      <c r="J30" s="23"/>
      <c r="K30" s="23"/>
      <c r="L30" s="23"/>
      <c r="M30" s="23"/>
      <c r="N30" s="23"/>
      <c r="O30" s="23"/>
      <c r="P30" s="45">
        <f t="shared" si="2"/>
        <v>6285721.6699999999</v>
      </c>
    </row>
    <row r="31" spans="1:16" ht="24.75" x14ac:dyDescent="0.25">
      <c r="A31" s="46" t="s">
        <v>28</v>
      </c>
      <c r="B31" s="23">
        <v>5000000</v>
      </c>
      <c r="C31" s="23">
        <v>5000000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/>
      <c r="K31" s="23"/>
      <c r="L31" s="23"/>
      <c r="M31" s="23"/>
      <c r="N31" s="23"/>
      <c r="O31" s="23"/>
      <c r="P31" s="45">
        <f t="shared" si="2"/>
        <v>0</v>
      </c>
    </row>
    <row r="32" spans="1:16" x14ac:dyDescent="0.25">
      <c r="A32" s="27" t="s">
        <v>29</v>
      </c>
      <c r="B32" s="21">
        <v>112000000</v>
      </c>
      <c r="C32" s="21">
        <v>112000000</v>
      </c>
      <c r="D32" s="21">
        <f t="shared" ref="D32:I32" si="6">+D33+D34+D35+D36+D37+D38</f>
        <v>0</v>
      </c>
      <c r="E32" s="21">
        <f t="shared" si="6"/>
        <v>44621.72</v>
      </c>
      <c r="F32" s="21">
        <f t="shared" si="6"/>
        <v>45984.03</v>
      </c>
      <c r="G32" s="21">
        <f t="shared" si="6"/>
        <v>178134.36</v>
      </c>
      <c r="H32" s="21">
        <f t="shared" si="6"/>
        <v>5445</v>
      </c>
      <c r="I32" s="21">
        <f t="shared" si="6"/>
        <v>852196.06</v>
      </c>
      <c r="J32" s="21"/>
      <c r="K32" s="21"/>
      <c r="L32" s="21"/>
      <c r="M32" s="21"/>
      <c r="N32" s="21"/>
      <c r="O32" s="21"/>
      <c r="P32" s="43">
        <f t="shared" si="2"/>
        <v>1126381.17</v>
      </c>
    </row>
    <row r="33" spans="1:16" x14ac:dyDescent="0.25">
      <c r="A33" s="44" t="s">
        <v>30</v>
      </c>
      <c r="B33" s="23">
        <v>29500000</v>
      </c>
      <c r="C33" s="23">
        <v>29500000</v>
      </c>
      <c r="D33" s="23">
        <v>0</v>
      </c>
      <c r="E33" s="23">
        <v>9944.99</v>
      </c>
      <c r="F33" s="23">
        <v>0</v>
      </c>
      <c r="G33" s="23">
        <v>16939.87</v>
      </c>
      <c r="H33" s="23">
        <v>0</v>
      </c>
      <c r="I33" s="23">
        <v>0</v>
      </c>
      <c r="J33" s="23"/>
      <c r="K33" s="23"/>
      <c r="L33" s="23"/>
      <c r="M33" s="23"/>
      <c r="N33" s="23"/>
      <c r="O33" s="23"/>
      <c r="P33" s="45">
        <f t="shared" si="2"/>
        <v>26884.86</v>
      </c>
    </row>
    <row r="34" spans="1:16" ht="24.75" x14ac:dyDescent="0.25">
      <c r="A34" s="46" t="s">
        <v>31</v>
      </c>
      <c r="B34" s="23">
        <v>4500000</v>
      </c>
      <c r="C34" s="23">
        <v>4500000</v>
      </c>
      <c r="D34" s="23">
        <v>0</v>
      </c>
      <c r="E34" s="23">
        <v>9070.73</v>
      </c>
      <c r="F34" s="23">
        <v>0</v>
      </c>
      <c r="G34" s="23">
        <v>32190.73</v>
      </c>
      <c r="H34" s="23">
        <v>0</v>
      </c>
      <c r="I34" s="23">
        <v>0</v>
      </c>
      <c r="J34" s="23"/>
      <c r="K34" s="23"/>
      <c r="L34" s="23"/>
      <c r="M34" s="23"/>
      <c r="N34" s="23"/>
      <c r="O34" s="23"/>
      <c r="P34" s="45">
        <f t="shared" si="2"/>
        <v>41261.46</v>
      </c>
    </row>
    <row r="35" spans="1:16" x14ac:dyDescent="0.25">
      <c r="A35" s="44" t="s">
        <v>32</v>
      </c>
      <c r="B35" s="23">
        <v>5000000</v>
      </c>
      <c r="C35" s="23">
        <v>5000000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/>
      <c r="K35" s="23"/>
      <c r="L35" s="23"/>
      <c r="M35" s="23"/>
      <c r="N35" s="23"/>
      <c r="O35" s="23"/>
      <c r="P35" s="45">
        <f t="shared" si="2"/>
        <v>0</v>
      </c>
    </row>
    <row r="36" spans="1:16" x14ac:dyDescent="0.25">
      <c r="A36" s="44" t="s">
        <v>33</v>
      </c>
      <c r="B36" s="23">
        <v>46000000</v>
      </c>
      <c r="C36" s="23">
        <v>46000000</v>
      </c>
      <c r="D36" s="23">
        <v>0</v>
      </c>
      <c r="E36" s="23">
        <v>25606</v>
      </c>
      <c r="F36" s="23">
        <v>45984.03</v>
      </c>
      <c r="G36" s="23">
        <v>129003.76</v>
      </c>
      <c r="H36" s="23">
        <v>0</v>
      </c>
      <c r="I36" s="23">
        <v>0</v>
      </c>
      <c r="J36" s="23"/>
      <c r="K36" s="23"/>
      <c r="L36" s="23"/>
      <c r="M36" s="23"/>
      <c r="N36" s="23"/>
      <c r="O36" s="23"/>
      <c r="P36" s="45">
        <f t="shared" si="2"/>
        <v>200593.78999999998</v>
      </c>
    </row>
    <row r="37" spans="1:16" x14ac:dyDescent="0.25">
      <c r="A37" s="44" t="s">
        <v>34</v>
      </c>
      <c r="B37" s="23">
        <v>2000000</v>
      </c>
      <c r="C37" s="23">
        <v>2000000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/>
      <c r="K37" s="23"/>
      <c r="L37" s="23"/>
      <c r="M37" s="23"/>
      <c r="N37" s="23"/>
      <c r="O37" s="23"/>
      <c r="P37" s="45">
        <f t="shared" si="2"/>
        <v>0</v>
      </c>
    </row>
    <row r="38" spans="1:16" x14ac:dyDescent="0.25">
      <c r="A38" s="44" t="s">
        <v>35</v>
      </c>
      <c r="B38" s="23">
        <v>25000000</v>
      </c>
      <c r="C38" s="23">
        <v>25000000</v>
      </c>
      <c r="D38" s="23">
        <v>0</v>
      </c>
      <c r="E38" s="23">
        <v>0</v>
      </c>
      <c r="F38" s="23">
        <v>0</v>
      </c>
      <c r="G38" s="23">
        <v>0</v>
      </c>
      <c r="H38" s="23">
        <v>5445</v>
      </c>
      <c r="I38" s="23">
        <v>852196.06</v>
      </c>
      <c r="J38" s="23"/>
      <c r="K38" s="23"/>
      <c r="L38" s="23"/>
      <c r="M38" s="23"/>
      <c r="N38" s="23"/>
      <c r="O38" s="23"/>
      <c r="P38" s="45">
        <f t="shared" si="2"/>
        <v>857641.06</v>
      </c>
    </row>
    <row r="39" spans="1:16" x14ac:dyDescent="0.25">
      <c r="A39" s="27" t="s">
        <v>36</v>
      </c>
      <c r="B39" s="21">
        <v>22000000</v>
      </c>
      <c r="C39" s="21">
        <v>22000000</v>
      </c>
      <c r="D39" s="21">
        <f>+D40</f>
        <v>0</v>
      </c>
      <c r="E39" s="21">
        <f>+E40</f>
        <v>0</v>
      </c>
      <c r="F39" s="21">
        <f>+F40</f>
        <v>0</v>
      </c>
      <c r="G39" s="21">
        <v>0</v>
      </c>
      <c r="H39" s="21">
        <f>+H40</f>
        <v>0</v>
      </c>
      <c r="I39" s="21">
        <f>+I40</f>
        <v>0</v>
      </c>
      <c r="J39" s="21"/>
      <c r="K39" s="21"/>
      <c r="L39" s="21"/>
      <c r="M39" s="21"/>
      <c r="N39" s="21"/>
      <c r="O39" s="21"/>
      <c r="P39" s="43">
        <f t="shared" si="2"/>
        <v>0</v>
      </c>
    </row>
    <row r="40" spans="1:16" x14ac:dyDescent="0.25">
      <c r="A40" s="44" t="s">
        <v>37</v>
      </c>
      <c r="B40" s="23">
        <v>22000000</v>
      </c>
      <c r="C40" s="23">
        <v>22000000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/>
      <c r="K40" s="23"/>
      <c r="L40" s="23"/>
      <c r="M40" s="23"/>
      <c r="N40" s="23"/>
      <c r="O40" s="23"/>
      <c r="P40" s="45">
        <f t="shared" si="2"/>
        <v>0</v>
      </c>
    </row>
    <row r="41" spans="1:16" x14ac:dyDescent="0.25">
      <c r="A41" s="47" t="s">
        <v>89</v>
      </c>
      <c r="B41" s="21">
        <v>70000000</v>
      </c>
      <c r="C41" s="21">
        <v>70000000</v>
      </c>
      <c r="D41" s="21">
        <f t="shared" ref="D41:I41" si="7">+D42+D44</f>
        <v>2544172.92</v>
      </c>
      <c r="E41" s="21">
        <f t="shared" si="7"/>
        <v>3580523.19</v>
      </c>
      <c r="F41" s="21">
        <f t="shared" si="7"/>
        <v>2737054.19</v>
      </c>
      <c r="G41" s="21">
        <f t="shared" si="7"/>
        <v>3646200</v>
      </c>
      <c r="H41" s="42">
        <f t="shared" si="7"/>
        <v>228187.3</v>
      </c>
      <c r="I41" s="43">
        <f t="shared" si="7"/>
        <v>330400</v>
      </c>
      <c r="J41" s="43"/>
      <c r="K41" s="43"/>
      <c r="L41" s="43"/>
      <c r="M41" s="43"/>
      <c r="N41" s="43"/>
      <c r="O41" s="43"/>
      <c r="P41" s="43">
        <f t="shared" si="2"/>
        <v>13066537.6</v>
      </c>
    </row>
    <row r="42" spans="1:16" x14ac:dyDescent="0.25">
      <c r="A42" s="27" t="s">
        <v>38</v>
      </c>
      <c r="B42" s="21">
        <v>20000000</v>
      </c>
      <c r="C42" s="21">
        <v>20000000</v>
      </c>
      <c r="D42" s="21">
        <f>+D43</f>
        <v>0</v>
      </c>
      <c r="E42" s="21">
        <f>+E43</f>
        <v>0</v>
      </c>
      <c r="F42" s="21">
        <f>+F43</f>
        <v>0</v>
      </c>
      <c r="G42" s="23">
        <v>0</v>
      </c>
      <c r="H42" s="21">
        <f>+H43</f>
        <v>0</v>
      </c>
      <c r="I42" s="21">
        <f>+I43</f>
        <v>0</v>
      </c>
      <c r="J42" s="21"/>
      <c r="K42" s="21"/>
      <c r="L42" s="21"/>
      <c r="M42" s="21"/>
      <c r="N42" s="21"/>
      <c r="O42" s="21"/>
      <c r="P42" s="43">
        <f t="shared" si="2"/>
        <v>0</v>
      </c>
    </row>
    <row r="43" spans="1:16" x14ac:dyDescent="0.25">
      <c r="A43" s="44" t="s">
        <v>95</v>
      </c>
      <c r="B43" s="23">
        <v>20000000</v>
      </c>
      <c r="C43" s="23">
        <v>20000000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/>
      <c r="K43" s="23"/>
      <c r="L43" s="23"/>
      <c r="M43" s="23"/>
      <c r="N43" s="23"/>
      <c r="O43" s="23"/>
      <c r="P43" s="45">
        <f t="shared" si="2"/>
        <v>0</v>
      </c>
    </row>
    <row r="44" spans="1:16" x14ac:dyDescent="0.25">
      <c r="A44" s="27" t="s">
        <v>40</v>
      </c>
      <c r="B44" s="21">
        <v>50000000</v>
      </c>
      <c r="C44" s="21">
        <v>50000000</v>
      </c>
      <c r="D44" s="21">
        <f t="shared" ref="D44:I44" si="8">+D45</f>
        <v>2544172.92</v>
      </c>
      <c r="E44" s="21">
        <f t="shared" si="8"/>
        <v>3580523.19</v>
      </c>
      <c r="F44" s="21">
        <f t="shared" si="8"/>
        <v>2737054.19</v>
      </c>
      <c r="G44" s="21">
        <f t="shared" si="8"/>
        <v>3646200</v>
      </c>
      <c r="H44" s="21">
        <f t="shared" si="8"/>
        <v>228187.3</v>
      </c>
      <c r="I44" s="21">
        <f t="shared" si="8"/>
        <v>330400</v>
      </c>
      <c r="J44" s="21"/>
      <c r="K44" s="21"/>
      <c r="L44" s="21"/>
      <c r="M44" s="21"/>
      <c r="N44" s="21"/>
      <c r="O44" s="21"/>
      <c r="P44" s="43">
        <f t="shared" si="2"/>
        <v>13066537.6</v>
      </c>
    </row>
    <row r="45" spans="1:16" x14ac:dyDescent="0.25">
      <c r="A45" s="44" t="s">
        <v>96</v>
      </c>
      <c r="B45" s="23">
        <v>50000000</v>
      </c>
      <c r="C45" s="23">
        <v>50000000</v>
      </c>
      <c r="D45" s="23">
        <v>2544172.92</v>
      </c>
      <c r="E45" s="23">
        <v>3580523.19</v>
      </c>
      <c r="F45" s="23">
        <v>2737054.19</v>
      </c>
      <c r="G45" s="23">
        <v>3646200</v>
      </c>
      <c r="H45" s="23">
        <v>228187.3</v>
      </c>
      <c r="I45" s="23">
        <v>330400</v>
      </c>
      <c r="J45" s="23"/>
      <c r="K45" s="23"/>
      <c r="L45" s="23"/>
      <c r="M45" s="23"/>
      <c r="N45" s="23"/>
      <c r="O45" s="23"/>
      <c r="P45" s="45">
        <f t="shared" si="2"/>
        <v>13066537.6</v>
      </c>
    </row>
    <row r="46" spans="1:16" ht="15.75" x14ac:dyDescent="0.25">
      <c r="A46" s="48" t="s">
        <v>0</v>
      </c>
      <c r="B46" s="49">
        <f>+B41+B3</f>
        <v>1884292207</v>
      </c>
      <c r="C46" s="49">
        <f>+C41+C3</f>
        <v>1884292207</v>
      </c>
      <c r="D46" s="49">
        <f t="shared" ref="D46:G46" si="9">+D41+D3</f>
        <v>85250947.830000013</v>
      </c>
      <c r="E46" s="49">
        <f t="shared" si="9"/>
        <v>63928321.239999995</v>
      </c>
      <c r="F46" s="49">
        <f t="shared" si="9"/>
        <v>127218041.17999999</v>
      </c>
      <c r="G46" s="49">
        <f t="shared" si="9"/>
        <v>93900726.460000023</v>
      </c>
      <c r="H46" s="49">
        <f>+H41+H3</f>
        <v>41279766.979999989</v>
      </c>
      <c r="I46" s="49">
        <f>+I41+I3</f>
        <v>46597049.230000004</v>
      </c>
      <c r="J46" s="49"/>
      <c r="K46" s="49"/>
      <c r="L46" s="49"/>
      <c r="M46" s="49"/>
      <c r="N46" s="49"/>
      <c r="O46" s="49"/>
      <c r="P46" s="49">
        <f>+D46+E46+F46+G46+H46+I46+J46+K46+J46+L46+M46+N46+O46+911845.87</f>
        <v>459086698.79000008</v>
      </c>
    </row>
    <row r="47" spans="1:16" x14ac:dyDescent="0.25">
      <c r="A47" s="50" t="s">
        <v>97</v>
      </c>
    </row>
    <row r="51" spans="1:6" x14ac:dyDescent="0.25">
      <c r="A51" s="51"/>
      <c r="F51" s="52"/>
    </row>
    <row r="52" spans="1:6" x14ac:dyDescent="0.25">
      <c r="A52" s="51"/>
      <c r="F52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8632-E1DF-4FDD-82CC-DACC3D11488B}">
  <dimension ref="A6:O110"/>
  <sheetViews>
    <sheetView tabSelected="1" workbookViewId="0">
      <selection activeCell="B35" sqref="B35"/>
    </sheetView>
  </sheetViews>
  <sheetFormatPr defaultRowHeight="15" x14ac:dyDescent="0.25"/>
  <cols>
    <col min="1" max="1" width="72.5703125" customWidth="1"/>
    <col min="2" max="3" width="16.28515625" style="1" customWidth="1"/>
    <col min="4" max="4" width="16.85546875" style="1" customWidth="1"/>
    <col min="5" max="5" width="17.28515625" style="1" customWidth="1"/>
    <col min="6" max="6" width="16.28515625" style="1" customWidth="1"/>
    <col min="7" max="7" width="16.28515625" style="1" bestFit="1" customWidth="1"/>
    <col min="8" max="8" width="5.7109375" style="1" customWidth="1"/>
    <col min="9" max="9" width="8.140625" style="1" customWidth="1"/>
    <col min="10" max="10" width="13" style="1" customWidth="1"/>
    <col min="11" max="11" width="9.42578125" style="1" customWidth="1"/>
    <col min="12" max="12" width="11.85546875" style="1" customWidth="1"/>
    <col min="13" max="13" width="11.140625" style="1" customWidth="1"/>
    <col min="14" max="14" width="18" style="1" customWidth="1"/>
  </cols>
  <sheetData>
    <row r="6" spans="1:15" ht="15.75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5" ht="15.75" x14ac:dyDescent="0.25">
      <c r="A7" s="16" t="s">
        <v>52</v>
      </c>
      <c r="B7" s="17" t="s">
        <v>53</v>
      </c>
      <c r="C7" s="17" t="s">
        <v>54</v>
      </c>
      <c r="D7" s="17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17" t="s">
        <v>63</v>
      </c>
      <c r="M7" s="17" t="s">
        <v>64</v>
      </c>
      <c r="N7" s="18" t="s">
        <v>65</v>
      </c>
      <c r="O7" s="19"/>
    </row>
    <row r="8" spans="1:15" x14ac:dyDescent="0.25">
      <c r="A8" s="20" t="s">
        <v>66</v>
      </c>
      <c r="B8" s="21">
        <v>40626379.030000001</v>
      </c>
      <c r="C8" s="21">
        <v>34859443.219999999</v>
      </c>
      <c r="D8" s="21">
        <v>37034308.969999999</v>
      </c>
      <c r="E8" s="21">
        <v>42917737.600000001</v>
      </c>
      <c r="F8" s="21">
        <v>34637740.890000001</v>
      </c>
      <c r="G8" s="21">
        <v>37230978.579999998</v>
      </c>
      <c r="H8" s="21"/>
      <c r="I8" s="21"/>
      <c r="J8" s="21"/>
      <c r="K8" s="21"/>
      <c r="L8" s="21"/>
      <c r="M8" s="21"/>
      <c r="N8" s="21">
        <f>+B8+C8+D8+E8+F8+G8+H8+H8+I8+J8+K8+L8+M8</f>
        <v>227306588.28999996</v>
      </c>
      <c r="O8" s="12"/>
    </row>
    <row r="9" spans="1:15" x14ac:dyDescent="0.25">
      <c r="A9" s="20" t="s">
        <v>67</v>
      </c>
      <c r="B9" s="21">
        <v>4677743.3899999997</v>
      </c>
      <c r="C9" s="21">
        <v>24846719.219999999</v>
      </c>
      <c r="D9" s="21">
        <v>20088486.670000002</v>
      </c>
      <c r="E9" s="21">
        <v>19959561.359999999</v>
      </c>
      <c r="F9" s="21">
        <v>19763597.280000001</v>
      </c>
      <c r="G9" s="21">
        <v>19471652.640000001</v>
      </c>
      <c r="H9" s="21"/>
      <c r="I9" s="21"/>
      <c r="J9" s="21"/>
      <c r="K9" s="21"/>
      <c r="L9" s="21"/>
      <c r="M9" s="21"/>
      <c r="N9" s="21">
        <f t="shared" ref="N9:N93" si="0">+B9+C9+D9+E9+F9+G9+H9+H9+I9+J9+K9+L9+M9</f>
        <v>108807760.56</v>
      </c>
      <c r="O9" s="12"/>
    </row>
    <row r="10" spans="1:15" x14ac:dyDescent="0.25">
      <c r="A10" s="20" t="s">
        <v>1</v>
      </c>
      <c r="B10" s="21">
        <v>4677743.3899999997</v>
      </c>
      <c r="C10" s="21">
        <v>24846719.219999999</v>
      </c>
      <c r="D10" s="21">
        <v>20088486.670000002</v>
      </c>
      <c r="E10" s="21">
        <v>19959561.359999999</v>
      </c>
      <c r="F10" s="21">
        <v>19763597.280000001</v>
      </c>
      <c r="G10" s="21">
        <v>19471652.640000001</v>
      </c>
      <c r="H10" s="21"/>
      <c r="I10" s="21"/>
      <c r="J10" s="21"/>
      <c r="K10" s="21"/>
      <c r="L10" s="21"/>
      <c r="M10" s="21"/>
      <c r="N10" s="21">
        <f t="shared" si="0"/>
        <v>108807760.56</v>
      </c>
      <c r="O10" s="12"/>
    </row>
    <row r="11" spans="1:15" x14ac:dyDescent="0.25">
      <c r="A11" s="20" t="s">
        <v>2</v>
      </c>
      <c r="B11" s="21">
        <v>4677743.3899999997</v>
      </c>
      <c r="C11" s="21">
        <v>24846719.219999999</v>
      </c>
      <c r="D11" s="21">
        <v>20088486.670000002</v>
      </c>
      <c r="E11" s="21">
        <v>19959561.359999999</v>
      </c>
      <c r="F11" s="21">
        <v>19763597.280000001</v>
      </c>
      <c r="G11" s="21">
        <v>19471652.640000001</v>
      </c>
      <c r="H11" s="21"/>
      <c r="I11" s="21"/>
      <c r="J11" s="21"/>
      <c r="K11" s="21"/>
      <c r="L11" s="21"/>
      <c r="M11" s="21"/>
      <c r="N11" s="21">
        <f t="shared" si="0"/>
        <v>108807760.56</v>
      </c>
      <c r="O11" s="12"/>
    </row>
    <row r="12" spans="1:15" x14ac:dyDescent="0.25">
      <c r="A12" s="22" t="s">
        <v>3</v>
      </c>
      <c r="B12" s="23">
        <v>2844957.73</v>
      </c>
      <c r="C12" s="23">
        <v>21556879.640000001</v>
      </c>
      <c r="D12" s="23">
        <v>17430737.149999999</v>
      </c>
      <c r="E12" s="23">
        <v>17318709.870000001</v>
      </c>
      <c r="F12" s="23">
        <v>17148559.870000001</v>
      </c>
      <c r="G12" s="23">
        <v>16895443.309999999</v>
      </c>
      <c r="H12" s="23"/>
      <c r="I12" s="23"/>
      <c r="J12" s="23"/>
      <c r="K12" s="23"/>
      <c r="L12" s="23"/>
      <c r="M12" s="23"/>
      <c r="N12" s="23">
        <v>94107133.439999998</v>
      </c>
    </row>
    <row r="13" spans="1:15" x14ac:dyDescent="0.25">
      <c r="A13" s="22" t="s">
        <v>6</v>
      </c>
      <c r="B13" s="23">
        <v>1832785.66</v>
      </c>
      <c r="C13" s="23">
        <v>3289839.58</v>
      </c>
      <c r="D13" s="23">
        <v>2657749.52</v>
      </c>
      <c r="E13" s="23">
        <v>2640851.4900000002</v>
      </c>
      <c r="F13" s="23">
        <v>2615037.41</v>
      </c>
      <c r="G13" s="23">
        <v>2576209.33</v>
      </c>
      <c r="H13" s="23"/>
      <c r="I13" s="23"/>
      <c r="J13" s="23"/>
      <c r="K13" s="23"/>
      <c r="L13" s="23"/>
      <c r="M13" s="23"/>
      <c r="N13" s="23">
        <f t="shared" si="0"/>
        <v>15612472.99</v>
      </c>
    </row>
    <row r="14" spans="1:15" x14ac:dyDescent="0.25">
      <c r="A14" s="20" t="s">
        <v>68</v>
      </c>
      <c r="B14" s="21">
        <v>35948635.640000001</v>
      </c>
      <c r="C14" s="21">
        <v>10012724</v>
      </c>
      <c r="D14" s="21">
        <v>16945822.300000001</v>
      </c>
      <c r="E14" s="21">
        <v>22958176.239999998</v>
      </c>
      <c r="F14" s="21">
        <v>14874143.609999999</v>
      </c>
      <c r="G14" s="21">
        <v>17759325.940000001</v>
      </c>
      <c r="H14" s="21"/>
      <c r="I14" s="21"/>
      <c r="J14" s="21"/>
      <c r="K14" s="21"/>
      <c r="L14" s="21"/>
      <c r="M14" s="21"/>
      <c r="N14" s="21">
        <f t="shared" si="0"/>
        <v>118498827.72999999</v>
      </c>
      <c r="O14" s="12"/>
    </row>
    <row r="15" spans="1:15" x14ac:dyDescent="0.25">
      <c r="A15" s="20" t="s">
        <v>1</v>
      </c>
      <c r="B15" s="21">
        <v>35948635.640000001</v>
      </c>
      <c r="C15" s="21">
        <v>10012724</v>
      </c>
      <c r="D15" s="21">
        <v>16945822.300000001</v>
      </c>
      <c r="E15" s="21">
        <v>22958176.239999998</v>
      </c>
      <c r="F15" s="21">
        <v>14874143.609999999</v>
      </c>
      <c r="G15" s="21">
        <v>17759325.940000001</v>
      </c>
      <c r="H15" s="21"/>
      <c r="I15" s="21"/>
      <c r="J15" s="21"/>
      <c r="K15" s="21"/>
      <c r="L15" s="21"/>
      <c r="M15" s="21"/>
      <c r="N15" s="21">
        <f t="shared" si="0"/>
        <v>118498827.72999999</v>
      </c>
      <c r="O15" s="12"/>
    </row>
    <row r="16" spans="1:15" x14ac:dyDescent="0.25">
      <c r="A16" s="20" t="s">
        <v>2</v>
      </c>
      <c r="B16" s="21">
        <v>29711436.600000001</v>
      </c>
      <c r="C16" s="21">
        <v>5834760.6100000003</v>
      </c>
      <c r="D16" s="21">
        <v>11705943.77</v>
      </c>
      <c r="E16" s="21">
        <v>12046984.67</v>
      </c>
      <c r="F16" s="21">
        <v>10106915.52</v>
      </c>
      <c r="G16" s="21">
        <v>10815435.27</v>
      </c>
      <c r="H16" s="21"/>
      <c r="I16" s="21"/>
      <c r="J16" s="21"/>
      <c r="K16" s="21"/>
      <c r="L16" s="21"/>
      <c r="M16" s="21"/>
      <c r="N16" s="21">
        <f t="shared" si="0"/>
        <v>80221476.439999998</v>
      </c>
      <c r="O16" s="12"/>
    </row>
    <row r="17" spans="1:15" x14ac:dyDescent="0.25">
      <c r="A17" s="22" t="s">
        <v>3</v>
      </c>
      <c r="B17" s="23">
        <v>28038436.600000001</v>
      </c>
      <c r="C17" s="23">
        <v>3863011.43</v>
      </c>
      <c r="D17" s="23">
        <v>8932617.8499999996</v>
      </c>
      <c r="E17" s="23">
        <v>9391605.6300000008</v>
      </c>
      <c r="F17" s="23">
        <v>7441325.9100000001</v>
      </c>
      <c r="G17" s="23">
        <v>8190617.5999999996</v>
      </c>
      <c r="H17" s="21"/>
      <c r="I17" s="21"/>
      <c r="J17" s="21"/>
      <c r="K17" s="21"/>
      <c r="L17" s="21"/>
      <c r="M17" s="21"/>
      <c r="N17" s="21">
        <f t="shared" si="0"/>
        <v>65857615.020000003</v>
      </c>
      <c r="O17" s="12"/>
    </row>
    <row r="18" spans="1:15" x14ac:dyDescent="0.25">
      <c r="A18" s="22" t="s">
        <v>4</v>
      </c>
      <c r="B18" s="23">
        <v>1673000</v>
      </c>
      <c r="C18" s="23">
        <v>1563000</v>
      </c>
      <c r="D18" s="23">
        <v>1736503.89</v>
      </c>
      <c r="E18" s="23">
        <v>1533000</v>
      </c>
      <c r="F18" s="23">
        <v>1563000</v>
      </c>
      <c r="G18" s="23">
        <v>1531000</v>
      </c>
      <c r="H18" s="23"/>
      <c r="I18" s="23"/>
      <c r="J18" s="23"/>
      <c r="K18" s="23"/>
      <c r="L18" s="23"/>
      <c r="M18" s="23"/>
      <c r="N18" s="23">
        <f t="shared" si="0"/>
        <v>9599503.8900000006</v>
      </c>
    </row>
    <row r="19" spans="1:15" x14ac:dyDescent="0.25">
      <c r="A19" s="22" t="s">
        <v>69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/>
      <c r="I19" s="23"/>
      <c r="J19" s="23"/>
      <c r="K19" s="23"/>
      <c r="L19" s="23"/>
      <c r="M19" s="23"/>
      <c r="N19" s="21">
        <f t="shared" si="0"/>
        <v>0</v>
      </c>
    </row>
    <row r="20" spans="1:15" x14ac:dyDescent="0.25">
      <c r="A20" s="22" t="s">
        <v>49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/>
      <c r="I20" s="23"/>
      <c r="J20" s="23"/>
      <c r="K20" s="23"/>
      <c r="L20" s="23"/>
      <c r="M20" s="23"/>
      <c r="N20" s="21">
        <f t="shared" si="0"/>
        <v>0</v>
      </c>
    </row>
    <row r="21" spans="1:15" x14ac:dyDescent="0.25">
      <c r="A21" s="22" t="s">
        <v>6</v>
      </c>
      <c r="B21" s="23">
        <v>0</v>
      </c>
      <c r="C21" s="23">
        <v>408749.18</v>
      </c>
      <c r="D21" s="23">
        <v>1036822.03</v>
      </c>
      <c r="E21" s="23">
        <v>1122379.04</v>
      </c>
      <c r="F21" s="23">
        <v>1102589.6100000001</v>
      </c>
      <c r="G21" s="23">
        <v>1093817.67</v>
      </c>
      <c r="H21" s="23"/>
      <c r="I21" s="23"/>
      <c r="J21" s="23"/>
      <c r="K21" s="23"/>
      <c r="L21" s="23"/>
      <c r="M21" s="23"/>
      <c r="N21" s="23">
        <f t="shared" si="0"/>
        <v>4764357.53</v>
      </c>
    </row>
    <row r="22" spans="1:15" x14ac:dyDescent="0.25">
      <c r="A22" s="20" t="s">
        <v>7</v>
      </c>
      <c r="B22" s="21">
        <v>2067682.3</v>
      </c>
      <c r="C22" s="21">
        <v>3800653.42</v>
      </c>
      <c r="D22" s="21">
        <v>3620934.82</v>
      </c>
      <c r="E22" s="21">
        <v>8249142.6500000004</v>
      </c>
      <c r="F22" s="21">
        <v>2472178.75</v>
      </c>
      <c r="G22" s="21">
        <v>4754187.6100000003</v>
      </c>
      <c r="H22" s="21"/>
      <c r="I22" s="21"/>
      <c r="J22" s="21"/>
      <c r="K22" s="21"/>
      <c r="L22" s="21"/>
      <c r="M22" s="21"/>
      <c r="N22" s="21">
        <f t="shared" si="0"/>
        <v>24964779.549999997</v>
      </c>
      <c r="O22" s="12"/>
    </row>
    <row r="23" spans="1:15" x14ac:dyDescent="0.25">
      <c r="A23" s="22" t="s">
        <v>8</v>
      </c>
      <c r="B23" s="23">
        <v>0</v>
      </c>
      <c r="C23" s="23">
        <v>1478614.69</v>
      </c>
      <c r="D23" s="23">
        <v>1582122.47</v>
      </c>
      <c r="E23" s="23">
        <v>1445244.89</v>
      </c>
      <c r="F23" s="23">
        <v>1675629.5</v>
      </c>
      <c r="G23" s="23">
        <v>1488785.08</v>
      </c>
      <c r="H23" s="23"/>
      <c r="I23" s="23"/>
      <c r="J23" s="23"/>
      <c r="K23" s="23"/>
      <c r="L23" s="23"/>
      <c r="M23" s="23"/>
      <c r="N23" s="23">
        <f t="shared" si="0"/>
        <v>7670396.6299999999</v>
      </c>
    </row>
    <row r="24" spans="1:15" x14ac:dyDescent="0.25">
      <c r="A24" s="22" t="s">
        <v>9</v>
      </c>
      <c r="B24" s="23">
        <v>760402.38</v>
      </c>
      <c r="C24" s="23">
        <v>1416</v>
      </c>
      <c r="D24" s="23">
        <v>1043267.5</v>
      </c>
      <c r="E24" s="23">
        <v>88500</v>
      </c>
      <c r="F24" s="23">
        <v>9511.2999999999993</v>
      </c>
      <c r="G24" s="23">
        <v>135455.74</v>
      </c>
      <c r="H24" s="21"/>
      <c r="I24" s="21"/>
      <c r="J24" s="21"/>
      <c r="K24" s="21"/>
      <c r="L24" s="21"/>
      <c r="M24" s="21"/>
      <c r="N24" s="21">
        <f t="shared" si="0"/>
        <v>2038552.92</v>
      </c>
      <c r="O24" s="12"/>
    </row>
    <row r="25" spans="1:15" x14ac:dyDescent="0.25">
      <c r="A25" s="22" t="s">
        <v>10</v>
      </c>
      <c r="B25" s="23">
        <v>979101.4</v>
      </c>
      <c r="C25" s="23">
        <v>78000</v>
      </c>
      <c r="D25" s="23">
        <v>0</v>
      </c>
      <c r="E25" s="23">
        <v>16000</v>
      </c>
      <c r="F25" s="23">
        <v>6000</v>
      </c>
      <c r="G25" s="23">
        <v>83375.97</v>
      </c>
      <c r="H25" s="23"/>
      <c r="I25" s="23"/>
      <c r="J25" s="23"/>
      <c r="K25" s="23"/>
      <c r="L25" s="23"/>
      <c r="M25" s="23"/>
      <c r="N25" s="23">
        <f t="shared" si="0"/>
        <v>1162477.3699999999</v>
      </c>
    </row>
    <row r="26" spans="1:15" x14ac:dyDescent="0.25">
      <c r="A26" s="22" t="s">
        <v>70</v>
      </c>
      <c r="B26" s="23">
        <v>0</v>
      </c>
      <c r="C26" s="23">
        <v>0</v>
      </c>
      <c r="D26" s="23">
        <v>0</v>
      </c>
      <c r="E26" s="23">
        <v>0</v>
      </c>
      <c r="F26" s="23">
        <v>2900</v>
      </c>
      <c r="G26" s="23">
        <v>1480</v>
      </c>
      <c r="H26" s="23"/>
      <c r="I26" s="23"/>
      <c r="J26" s="23"/>
      <c r="K26" s="23"/>
      <c r="L26" s="23"/>
      <c r="M26" s="23"/>
      <c r="N26" s="21">
        <f t="shared" si="0"/>
        <v>4380</v>
      </c>
    </row>
    <row r="27" spans="1:15" x14ac:dyDescent="0.25">
      <c r="A27" s="22" t="s">
        <v>12</v>
      </c>
      <c r="B27" s="23">
        <v>121051.8</v>
      </c>
      <c r="C27" s="23">
        <v>23600</v>
      </c>
      <c r="D27" s="23">
        <v>17700</v>
      </c>
      <c r="E27" s="23">
        <v>3121478.78</v>
      </c>
      <c r="F27" s="23">
        <v>0</v>
      </c>
      <c r="G27" s="23">
        <v>2124467.54</v>
      </c>
      <c r="H27" s="23"/>
      <c r="I27" s="23"/>
      <c r="J27" s="23"/>
      <c r="K27" s="23"/>
      <c r="L27" s="23"/>
      <c r="M27" s="23"/>
      <c r="N27" s="23">
        <f t="shared" si="0"/>
        <v>5408298.1199999992</v>
      </c>
    </row>
    <row r="28" spans="1:15" x14ac:dyDescent="0.25">
      <c r="A28" s="22" t="s">
        <v>13</v>
      </c>
      <c r="B28" s="23">
        <v>0</v>
      </c>
      <c r="C28" s="23">
        <v>2015004.45</v>
      </c>
      <c r="D28" s="23">
        <v>556445.17000000004</v>
      </c>
      <c r="E28" s="23">
        <v>1734492.49</v>
      </c>
      <c r="F28" s="23">
        <v>281957</v>
      </c>
      <c r="G28" s="23">
        <v>341241.9</v>
      </c>
      <c r="H28" s="23"/>
      <c r="I28" s="23"/>
      <c r="J28" s="23"/>
      <c r="K28" s="23"/>
      <c r="L28" s="23"/>
      <c r="M28" s="23"/>
      <c r="N28" s="23">
        <f t="shared" si="0"/>
        <v>4929141.0100000007</v>
      </c>
    </row>
    <row r="29" spans="1:15" x14ac:dyDescent="0.25">
      <c r="A29" s="24" t="s">
        <v>14</v>
      </c>
      <c r="B29" s="23">
        <v>0</v>
      </c>
      <c r="C29" s="23">
        <v>23257.61</v>
      </c>
      <c r="D29" s="23">
        <v>0</v>
      </c>
      <c r="E29" s="23">
        <v>1007029.09</v>
      </c>
      <c r="F29" s="23">
        <v>46954.34</v>
      </c>
      <c r="G29" s="23">
        <v>56862.5</v>
      </c>
      <c r="H29" s="23"/>
      <c r="I29" s="23"/>
      <c r="J29" s="23"/>
      <c r="K29" s="23"/>
      <c r="L29" s="23"/>
      <c r="M29" s="23"/>
      <c r="N29" s="23">
        <f t="shared" si="0"/>
        <v>1134103.54</v>
      </c>
    </row>
    <row r="30" spans="1:15" x14ac:dyDescent="0.25">
      <c r="A30" s="22" t="s">
        <v>15</v>
      </c>
      <c r="B30" s="23">
        <v>195326.72</v>
      </c>
      <c r="C30" s="23">
        <v>168960.67</v>
      </c>
      <c r="D30" s="23">
        <v>244050.36</v>
      </c>
      <c r="E30" s="23">
        <v>814289.95</v>
      </c>
      <c r="F30" s="23">
        <v>384715.71</v>
      </c>
      <c r="G30" s="23">
        <v>483970.89</v>
      </c>
      <c r="H30" s="23"/>
      <c r="I30" s="23"/>
      <c r="J30" s="23"/>
      <c r="K30" s="23"/>
      <c r="L30" s="23"/>
      <c r="M30" s="23"/>
      <c r="N30" s="23">
        <f t="shared" si="0"/>
        <v>2291314.2999999998</v>
      </c>
    </row>
    <row r="31" spans="1:15" x14ac:dyDescent="0.25">
      <c r="A31" s="22" t="s">
        <v>16</v>
      </c>
      <c r="B31" s="23">
        <v>11800</v>
      </c>
      <c r="C31" s="23">
        <v>11800</v>
      </c>
      <c r="D31" s="23">
        <v>177349.32</v>
      </c>
      <c r="E31" s="23">
        <v>22107.45</v>
      </c>
      <c r="F31" s="23">
        <v>64510.9</v>
      </c>
      <c r="G31" s="23">
        <v>38547.99</v>
      </c>
      <c r="H31" s="23"/>
      <c r="I31" s="23"/>
      <c r="J31" s="23"/>
      <c r="K31" s="23"/>
      <c r="L31" s="23"/>
      <c r="M31" s="23"/>
      <c r="N31" s="23">
        <f t="shared" si="0"/>
        <v>326115.66000000003</v>
      </c>
    </row>
    <row r="32" spans="1:15" x14ac:dyDescent="0.25">
      <c r="A32" s="20" t="s">
        <v>17</v>
      </c>
      <c r="B32" s="21">
        <v>4160446.01</v>
      </c>
      <c r="C32" s="21">
        <v>332688.25</v>
      </c>
      <c r="D32" s="21">
        <v>1572959.68</v>
      </c>
      <c r="E32" s="21">
        <v>2483914.56</v>
      </c>
      <c r="F32" s="21">
        <v>2289604.34</v>
      </c>
      <c r="G32" s="21">
        <v>1337507</v>
      </c>
      <c r="H32" s="21"/>
      <c r="I32" s="21"/>
      <c r="J32" s="21"/>
      <c r="K32" s="21"/>
      <c r="L32" s="21"/>
      <c r="M32" s="21"/>
      <c r="N32" s="21">
        <f t="shared" si="0"/>
        <v>12177119.84</v>
      </c>
      <c r="O32" s="12"/>
    </row>
    <row r="33" spans="1:15" x14ac:dyDescent="0.25">
      <c r="A33" s="22" t="s">
        <v>18</v>
      </c>
      <c r="B33" s="23">
        <v>9027</v>
      </c>
      <c r="C33" s="23">
        <v>0</v>
      </c>
      <c r="D33" s="23">
        <v>386252.65</v>
      </c>
      <c r="E33" s="23">
        <v>22454.5</v>
      </c>
      <c r="F33" s="23">
        <v>93549.01</v>
      </c>
      <c r="G33" s="23">
        <v>92230.25</v>
      </c>
      <c r="H33" s="23"/>
      <c r="I33" s="23"/>
      <c r="J33" s="23"/>
      <c r="K33" s="23"/>
      <c r="L33" s="23"/>
      <c r="M33" s="23"/>
      <c r="N33" s="23">
        <f t="shared" si="0"/>
        <v>603513.41</v>
      </c>
    </row>
    <row r="34" spans="1:15" x14ac:dyDescent="0.25">
      <c r="A34" s="22" t="s">
        <v>19</v>
      </c>
      <c r="B34" s="23">
        <v>275</v>
      </c>
      <c r="C34" s="23">
        <v>0</v>
      </c>
      <c r="D34" s="23">
        <v>442678.63</v>
      </c>
      <c r="E34" s="23">
        <v>0</v>
      </c>
      <c r="F34" s="23">
        <v>1937.01</v>
      </c>
      <c r="G34" s="23">
        <v>3859.12</v>
      </c>
      <c r="H34" s="23"/>
      <c r="I34" s="23"/>
      <c r="J34" s="23"/>
      <c r="K34" s="23"/>
      <c r="L34" s="23"/>
      <c r="M34" s="23"/>
      <c r="N34" s="23">
        <f t="shared" si="0"/>
        <v>448749.76</v>
      </c>
    </row>
    <row r="35" spans="1:15" x14ac:dyDescent="0.25">
      <c r="A35" s="22" t="s">
        <v>71</v>
      </c>
      <c r="B35" s="23">
        <v>783326.22</v>
      </c>
      <c r="C35" s="23">
        <v>19680.75</v>
      </c>
      <c r="D35" s="23">
        <v>537999.76</v>
      </c>
      <c r="E35" s="23">
        <v>377977.59999999998</v>
      </c>
      <c r="F35" s="23">
        <v>292678.8</v>
      </c>
      <c r="G35" s="23">
        <v>954439.2</v>
      </c>
      <c r="H35" s="21"/>
      <c r="I35" s="21"/>
      <c r="J35" s="21"/>
      <c r="K35" s="21"/>
      <c r="L35" s="21"/>
      <c r="M35" s="21"/>
      <c r="N35" s="21">
        <f t="shared" si="0"/>
        <v>2966102.33</v>
      </c>
      <c r="O35" s="12"/>
    </row>
    <row r="36" spans="1:15" x14ac:dyDescent="0.25">
      <c r="A36" s="22" t="s">
        <v>72</v>
      </c>
      <c r="B36" s="23">
        <v>395758.38</v>
      </c>
      <c r="C36" s="23">
        <v>164476.66</v>
      </c>
      <c r="D36" s="23">
        <v>21334.54</v>
      </c>
      <c r="E36" s="23">
        <v>76018</v>
      </c>
      <c r="F36" s="23">
        <v>31302</v>
      </c>
      <c r="G36" s="23">
        <v>12734.5</v>
      </c>
      <c r="H36" s="23"/>
      <c r="I36" s="23"/>
      <c r="J36" s="23"/>
      <c r="K36" s="23"/>
      <c r="L36" s="23"/>
      <c r="M36" s="23"/>
      <c r="N36" s="23">
        <f t="shared" si="0"/>
        <v>701624.08000000007</v>
      </c>
    </row>
    <row r="37" spans="1:15" x14ac:dyDescent="0.25">
      <c r="A37" s="22" t="s">
        <v>23</v>
      </c>
      <c r="B37" s="23">
        <v>281962.96999999997</v>
      </c>
      <c r="C37" s="23">
        <v>50186.25</v>
      </c>
      <c r="D37" s="23">
        <v>150</v>
      </c>
      <c r="E37" s="23">
        <v>0</v>
      </c>
      <c r="F37" s="23">
        <v>36704.480000000003</v>
      </c>
      <c r="G37" s="23">
        <v>68132.929999999993</v>
      </c>
      <c r="H37" s="23"/>
      <c r="I37" s="23"/>
      <c r="J37" s="23"/>
      <c r="K37" s="23"/>
      <c r="L37" s="23"/>
      <c r="M37" s="23"/>
      <c r="N37" s="23">
        <f t="shared" si="0"/>
        <v>437136.62999999995</v>
      </c>
    </row>
    <row r="38" spans="1:15" x14ac:dyDescent="0.25">
      <c r="A38" s="22" t="s">
        <v>24</v>
      </c>
      <c r="B38" s="23">
        <v>541364.43999999994</v>
      </c>
      <c r="C38" s="23">
        <v>8239.0499999999993</v>
      </c>
      <c r="D38" s="23">
        <v>134092.04999999999</v>
      </c>
      <c r="E38" s="23">
        <v>1716760.07</v>
      </c>
      <c r="F38" s="23">
        <v>1511189.96</v>
      </c>
      <c r="G38" s="23">
        <v>61967.21</v>
      </c>
      <c r="H38" s="23"/>
      <c r="I38" s="23"/>
      <c r="J38" s="23"/>
      <c r="K38" s="23"/>
      <c r="L38" s="23"/>
      <c r="M38" s="23"/>
      <c r="N38" s="23">
        <f t="shared" si="0"/>
        <v>3973612.7800000003</v>
      </c>
    </row>
    <row r="39" spans="1:15" x14ac:dyDescent="0.25">
      <c r="A39" s="22" t="s">
        <v>25</v>
      </c>
      <c r="B39" s="23">
        <v>2148732</v>
      </c>
      <c r="C39" s="23">
        <v>90105.54</v>
      </c>
      <c r="D39" s="23">
        <v>50452.05</v>
      </c>
      <c r="E39" s="23">
        <v>290704.39</v>
      </c>
      <c r="F39" s="23">
        <v>322243.08</v>
      </c>
      <c r="G39" s="23">
        <v>144143.79</v>
      </c>
      <c r="H39" s="23"/>
      <c r="I39" s="23"/>
      <c r="J39" s="23"/>
      <c r="K39" s="23"/>
      <c r="L39" s="23"/>
      <c r="M39" s="23"/>
      <c r="N39" s="23">
        <f t="shared" si="0"/>
        <v>3046380.85</v>
      </c>
    </row>
    <row r="40" spans="1:15" x14ac:dyDescent="0.25">
      <c r="A40" s="20" t="s">
        <v>29</v>
      </c>
      <c r="B40" s="21">
        <v>0</v>
      </c>
      <c r="C40" s="21">
        <v>44621.72</v>
      </c>
      <c r="D40" s="21">
        <v>45984.03</v>
      </c>
      <c r="E40" s="21">
        <v>178134.36</v>
      </c>
      <c r="F40" s="21">
        <v>5445</v>
      </c>
      <c r="G40" s="21">
        <v>852196.06</v>
      </c>
      <c r="H40" s="21"/>
      <c r="I40" s="21"/>
      <c r="J40" s="21"/>
      <c r="K40" s="21"/>
      <c r="L40" s="21"/>
      <c r="M40" s="21"/>
      <c r="N40" s="21">
        <f t="shared" si="0"/>
        <v>1126381.17</v>
      </c>
      <c r="O40" s="12"/>
    </row>
    <row r="41" spans="1:15" x14ac:dyDescent="0.25">
      <c r="A41" s="22" t="s">
        <v>30</v>
      </c>
      <c r="B41" s="23">
        <v>0</v>
      </c>
      <c r="C41" s="23">
        <v>9944.99</v>
      </c>
      <c r="D41" s="23">
        <v>0</v>
      </c>
      <c r="E41" s="23">
        <v>16939.87</v>
      </c>
      <c r="F41" s="23">
        <v>0</v>
      </c>
      <c r="G41" s="23">
        <v>0</v>
      </c>
      <c r="H41" s="23"/>
      <c r="I41" s="23"/>
      <c r="J41" s="23"/>
      <c r="K41" s="23"/>
      <c r="L41" s="23"/>
      <c r="M41" s="23"/>
      <c r="N41" s="23">
        <f t="shared" si="0"/>
        <v>26884.86</v>
      </c>
    </row>
    <row r="42" spans="1:15" x14ac:dyDescent="0.25">
      <c r="A42" s="25" t="s">
        <v>73</v>
      </c>
      <c r="B42" s="23">
        <v>0</v>
      </c>
      <c r="C42" s="23">
        <v>9070.73</v>
      </c>
      <c r="D42" s="23">
        <v>0</v>
      </c>
      <c r="E42" s="23">
        <v>32190.73</v>
      </c>
      <c r="F42" s="23">
        <v>0</v>
      </c>
      <c r="G42" s="23">
        <v>0</v>
      </c>
      <c r="H42" s="23"/>
      <c r="I42" s="23"/>
      <c r="J42" s="23"/>
      <c r="K42" s="23"/>
      <c r="L42" s="23"/>
      <c r="M42" s="23"/>
      <c r="N42" s="23">
        <f t="shared" si="0"/>
        <v>41261.46</v>
      </c>
    </row>
    <row r="43" spans="1:15" x14ac:dyDescent="0.25">
      <c r="A43" s="22" t="s">
        <v>33</v>
      </c>
      <c r="B43" s="23">
        <v>0</v>
      </c>
      <c r="C43" s="23">
        <v>25606</v>
      </c>
      <c r="D43" s="23">
        <v>45984.03</v>
      </c>
      <c r="E43" s="23">
        <v>129003.76</v>
      </c>
      <c r="F43" s="23">
        <v>0</v>
      </c>
      <c r="G43" s="23">
        <v>0</v>
      </c>
      <c r="H43" s="21"/>
      <c r="I43" s="21"/>
      <c r="J43" s="21"/>
      <c r="K43" s="21"/>
      <c r="L43" s="21"/>
      <c r="M43" s="21"/>
      <c r="N43" s="21">
        <f t="shared" si="0"/>
        <v>200593.78999999998</v>
      </c>
      <c r="O43" s="12"/>
    </row>
    <row r="44" spans="1:15" x14ac:dyDescent="0.25">
      <c r="A44" s="22" t="s">
        <v>74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1"/>
      <c r="I44" s="21"/>
      <c r="J44" s="21"/>
      <c r="K44" s="21"/>
      <c r="L44" s="21"/>
      <c r="M44" s="21"/>
      <c r="N44" s="21">
        <f t="shared" si="0"/>
        <v>0</v>
      </c>
      <c r="O44" s="12"/>
    </row>
    <row r="45" spans="1:15" x14ac:dyDescent="0.25">
      <c r="A45" s="22" t="s">
        <v>35</v>
      </c>
      <c r="B45" s="23">
        <v>0</v>
      </c>
      <c r="C45" s="23">
        <v>0</v>
      </c>
      <c r="D45" s="23">
        <v>0</v>
      </c>
      <c r="E45" s="23">
        <v>0</v>
      </c>
      <c r="F45" s="23">
        <v>5445</v>
      </c>
      <c r="G45" s="23">
        <v>852196.06</v>
      </c>
      <c r="H45" s="23"/>
      <c r="I45" s="23"/>
      <c r="J45" s="23"/>
      <c r="K45" s="23"/>
      <c r="L45" s="23"/>
      <c r="M45" s="23"/>
      <c r="N45" s="23">
        <f t="shared" si="0"/>
        <v>857641.06</v>
      </c>
    </row>
    <row r="46" spans="1:15" x14ac:dyDescent="0.25">
      <c r="A46" s="20" t="s">
        <v>75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/>
      <c r="I46" s="21"/>
      <c r="J46" s="21"/>
      <c r="K46" s="21"/>
      <c r="L46" s="21"/>
      <c r="M46" s="21"/>
      <c r="N46" s="21">
        <f t="shared" si="0"/>
        <v>0</v>
      </c>
      <c r="O46" s="12"/>
    </row>
    <row r="47" spans="1:15" x14ac:dyDescent="0.25">
      <c r="A47" s="22" t="s">
        <v>76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/>
      <c r="I47" s="23"/>
      <c r="J47" s="23"/>
      <c r="K47" s="23"/>
      <c r="L47" s="23"/>
      <c r="M47" s="23"/>
      <c r="N47" s="21">
        <f t="shared" si="0"/>
        <v>0</v>
      </c>
    </row>
    <row r="48" spans="1:15" x14ac:dyDescent="0.25">
      <c r="A48" s="20" t="s">
        <v>77</v>
      </c>
      <c r="B48" s="21">
        <v>39040853.859999999</v>
      </c>
      <c r="C48" s="21">
        <v>23341990.98</v>
      </c>
      <c r="D48" s="21">
        <v>84735993.170000002</v>
      </c>
      <c r="E48" s="21">
        <v>45353017.549999997</v>
      </c>
      <c r="F48" s="21">
        <v>4428067.4800000004</v>
      </c>
      <c r="G48" s="21">
        <v>7063899.3399999999</v>
      </c>
      <c r="H48" s="21"/>
      <c r="I48" s="21"/>
      <c r="J48" s="21"/>
      <c r="K48" s="21"/>
      <c r="L48" s="21"/>
      <c r="M48" s="21"/>
      <c r="N48" s="21">
        <f t="shared" si="0"/>
        <v>203963822.38</v>
      </c>
      <c r="O48" s="12"/>
    </row>
    <row r="49" spans="1:15" x14ac:dyDescent="0.25">
      <c r="A49" s="20" t="s">
        <v>67</v>
      </c>
      <c r="B49" s="21">
        <v>2205073.86</v>
      </c>
      <c r="C49" s="21">
        <v>4782856.13</v>
      </c>
      <c r="D49" s="21">
        <v>4766132.9000000004</v>
      </c>
      <c r="E49" s="21">
        <v>4428067.4800000004</v>
      </c>
      <c r="F49" s="21">
        <v>4335967.41</v>
      </c>
      <c r="G49" s="21">
        <v>4400557.8099999996</v>
      </c>
      <c r="H49" s="21"/>
      <c r="I49" s="21"/>
      <c r="J49" s="21"/>
      <c r="K49" s="21"/>
      <c r="L49" s="21"/>
      <c r="M49" s="21"/>
      <c r="N49" s="21">
        <f t="shared" si="0"/>
        <v>24918655.59</v>
      </c>
      <c r="O49" s="12"/>
    </row>
    <row r="50" spans="1:15" x14ac:dyDescent="0.25">
      <c r="A50" s="20" t="s">
        <v>1</v>
      </c>
      <c r="B50" s="21">
        <v>2205073.86</v>
      </c>
      <c r="C50" s="21">
        <v>4782856.13</v>
      </c>
      <c r="D50" s="21">
        <v>4766132.9000000004</v>
      </c>
      <c r="E50" s="21">
        <v>4428067.4800000004</v>
      </c>
      <c r="F50" s="21">
        <v>4335967.41</v>
      </c>
      <c r="G50" s="21">
        <v>4400557.8099999996</v>
      </c>
      <c r="H50" s="21"/>
      <c r="I50" s="21"/>
      <c r="J50" s="21"/>
      <c r="K50" s="21"/>
      <c r="L50" s="21"/>
      <c r="M50" s="21"/>
      <c r="N50" s="21">
        <f t="shared" si="0"/>
        <v>24918655.59</v>
      </c>
      <c r="O50" s="12"/>
    </row>
    <row r="51" spans="1:15" x14ac:dyDescent="0.25">
      <c r="A51" s="20" t="s">
        <v>2</v>
      </c>
      <c r="B51" s="21">
        <v>2205073.86</v>
      </c>
      <c r="C51" s="21">
        <v>4782856.13</v>
      </c>
      <c r="D51" s="21">
        <v>4766132.9000000004</v>
      </c>
      <c r="E51" s="21">
        <v>4428067.4800000004</v>
      </c>
      <c r="F51" s="21">
        <v>4335967.41</v>
      </c>
      <c r="G51" s="21">
        <v>4400557.8099999996</v>
      </c>
      <c r="H51" s="21"/>
      <c r="I51" s="21"/>
      <c r="J51" s="21"/>
      <c r="K51" s="21"/>
      <c r="L51" s="21"/>
      <c r="M51" s="21"/>
      <c r="N51" s="21">
        <f t="shared" si="0"/>
        <v>24918655.59</v>
      </c>
      <c r="O51" s="12"/>
    </row>
    <row r="52" spans="1:15" x14ac:dyDescent="0.25">
      <c r="A52" s="22" t="s">
        <v>3</v>
      </c>
      <c r="B52" s="23">
        <v>925751.3</v>
      </c>
      <c r="C52" s="23">
        <v>4148984.8</v>
      </c>
      <c r="D52" s="23">
        <v>4134634.8</v>
      </c>
      <c r="E52" s="23">
        <v>3841531.44</v>
      </c>
      <c r="F52" s="23">
        <v>3761531.44</v>
      </c>
      <c r="G52" s="23">
        <v>3817531.44</v>
      </c>
      <c r="H52" s="23"/>
      <c r="I52" s="23"/>
      <c r="J52" s="23"/>
      <c r="K52" s="23"/>
      <c r="L52" s="23"/>
      <c r="M52" s="23"/>
      <c r="N52" s="23">
        <f t="shared" si="0"/>
        <v>20629965.219999999</v>
      </c>
    </row>
    <row r="53" spans="1:15" x14ac:dyDescent="0.25">
      <c r="A53" s="22" t="s">
        <v>6</v>
      </c>
      <c r="B53" s="23">
        <v>1279322.56</v>
      </c>
      <c r="C53" s="23">
        <v>633871.32999999996</v>
      </c>
      <c r="D53" s="23">
        <v>631498.1</v>
      </c>
      <c r="E53" s="23">
        <v>586536.04</v>
      </c>
      <c r="F53" s="23">
        <v>574435.97</v>
      </c>
      <c r="G53" s="23">
        <v>583026.37</v>
      </c>
      <c r="H53" s="23"/>
      <c r="I53" s="23"/>
      <c r="J53" s="23"/>
      <c r="K53" s="23"/>
      <c r="L53" s="23"/>
      <c r="M53" s="23"/>
      <c r="N53" s="23">
        <f t="shared" si="0"/>
        <v>4288690.37</v>
      </c>
    </row>
    <row r="54" spans="1:15" x14ac:dyDescent="0.25">
      <c r="A54" s="20" t="s">
        <v>68</v>
      </c>
      <c r="B54" s="21">
        <v>36835780</v>
      </c>
      <c r="C54" s="21">
        <v>18559134.850000001</v>
      </c>
      <c r="D54" s="21">
        <v>79969860.269999996</v>
      </c>
      <c r="E54" s="21">
        <v>40924950.07</v>
      </c>
      <c r="F54" s="21">
        <v>92100.07</v>
      </c>
      <c r="G54" s="21">
        <v>2663341.5299999998</v>
      </c>
      <c r="H54" s="21"/>
      <c r="I54" s="21"/>
      <c r="J54" s="21"/>
      <c r="K54" s="21"/>
      <c r="L54" s="21"/>
      <c r="M54" s="21"/>
      <c r="N54" s="21">
        <f t="shared" si="0"/>
        <v>179045166.78999999</v>
      </c>
      <c r="O54" s="12"/>
    </row>
    <row r="55" spans="1:15" x14ac:dyDescent="0.25">
      <c r="A55" s="20" t="s">
        <v>1</v>
      </c>
      <c r="B55" s="21">
        <v>36835780</v>
      </c>
      <c r="C55" s="21">
        <v>18559134.850000001</v>
      </c>
      <c r="D55" s="21">
        <v>79969860.269999996</v>
      </c>
      <c r="E55" s="21">
        <v>40924950.07</v>
      </c>
      <c r="F55" s="21">
        <v>92100.07</v>
      </c>
      <c r="G55" s="21">
        <v>2663341.5299999998</v>
      </c>
      <c r="H55" s="21"/>
      <c r="I55" s="21"/>
      <c r="J55" s="21"/>
      <c r="K55" s="21"/>
      <c r="L55" s="21"/>
      <c r="M55" s="21"/>
      <c r="N55" s="21">
        <f t="shared" si="0"/>
        <v>179045166.78999999</v>
      </c>
      <c r="O55" s="12"/>
    </row>
    <row r="56" spans="1:15" x14ac:dyDescent="0.25">
      <c r="A56" s="20" t="s">
        <v>2</v>
      </c>
      <c r="B56" s="21">
        <v>0</v>
      </c>
      <c r="C56" s="21">
        <v>1437134.85</v>
      </c>
      <c r="D56" s="21">
        <v>423160.27</v>
      </c>
      <c r="E56" s="21">
        <v>103350.07</v>
      </c>
      <c r="F56" s="21">
        <v>92100.07</v>
      </c>
      <c r="G56" s="21">
        <v>371916.53</v>
      </c>
      <c r="H56" s="21"/>
      <c r="I56" s="21"/>
      <c r="J56" s="21"/>
      <c r="K56" s="21"/>
      <c r="L56" s="21"/>
      <c r="M56" s="21"/>
      <c r="N56" s="21">
        <f t="shared" si="0"/>
        <v>2427661.79</v>
      </c>
      <c r="O56" s="12"/>
    </row>
    <row r="57" spans="1:15" x14ac:dyDescent="0.25">
      <c r="A57" s="22" t="s">
        <v>3</v>
      </c>
      <c r="B57" s="23">
        <v>0</v>
      </c>
      <c r="C57" s="23">
        <v>1319134.8500000001</v>
      </c>
      <c r="D57" s="23">
        <v>421648.36</v>
      </c>
      <c r="E57" s="23">
        <v>91250</v>
      </c>
      <c r="F57" s="23">
        <v>80000</v>
      </c>
      <c r="G57" s="23">
        <v>248066.46</v>
      </c>
      <c r="H57" s="21"/>
      <c r="I57" s="21"/>
      <c r="J57" s="21"/>
      <c r="K57" s="21"/>
      <c r="L57" s="21"/>
      <c r="M57" s="21"/>
      <c r="N57" s="21">
        <f t="shared" si="0"/>
        <v>2160099.67</v>
      </c>
      <c r="O57" s="12"/>
    </row>
    <row r="58" spans="1:15" x14ac:dyDescent="0.25">
      <c r="A58" s="22" t="s">
        <v>4</v>
      </c>
      <c r="B58" s="23">
        <v>0</v>
      </c>
      <c r="C58" s="23">
        <v>118000</v>
      </c>
      <c r="D58" s="23">
        <v>0</v>
      </c>
      <c r="E58" s="23">
        <v>0</v>
      </c>
      <c r="F58" s="23">
        <v>0</v>
      </c>
      <c r="G58" s="23">
        <v>111750</v>
      </c>
      <c r="H58" s="21"/>
      <c r="I58" s="21"/>
      <c r="J58" s="21"/>
      <c r="K58" s="21"/>
      <c r="L58" s="21"/>
      <c r="M58" s="21"/>
      <c r="N58" s="21">
        <f t="shared" si="0"/>
        <v>229750</v>
      </c>
      <c r="O58" s="12"/>
    </row>
    <row r="59" spans="1:15" x14ac:dyDescent="0.25">
      <c r="A59" s="22" t="s">
        <v>49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1"/>
      <c r="I59" s="21"/>
      <c r="J59" s="21"/>
      <c r="K59" s="21"/>
      <c r="L59" s="21"/>
      <c r="M59" s="21"/>
      <c r="N59" s="21">
        <f t="shared" si="0"/>
        <v>0</v>
      </c>
      <c r="O59" s="12"/>
    </row>
    <row r="60" spans="1:15" x14ac:dyDescent="0.25">
      <c r="A60" s="22" t="s">
        <v>6</v>
      </c>
      <c r="B60" s="23">
        <v>0</v>
      </c>
      <c r="C60" s="23">
        <v>0</v>
      </c>
      <c r="D60" s="23">
        <v>1511.91</v>
      </c>
      <c r="E60" s="23">
        <v>12100.07</v>
      </c>
      <c r="F60" s="23">
        <v>12100.07</v>
      </c>
      <c r="G60" s="23">
        <v>12100.07</v>
      </c>
      <c r="H60" s="21"/>
      <c r="I60" s="21"/>
      <c r="J60" s="21"/>
      <c r="K60" s="21"/>
      <c r="L60" s="21"/>
      <c r="M60" s="21"/>
      <c r="N60" s="21">
        <f t="shared" si="0"/>
        <v>37812.119999999995</v>
      </c>
      <c r="O60" s="12"/>
    </row>
    <row r="61" spans="1:15" x14ac:dyDescent="0.25">
      <c r="A61" s="20" t="s">
        <v>7</v>
      </c>
      <c r="B61" s="21">
        <v>36835780</v>
      </c>
      <c r="C61" s="21">
        <v>17122000</v>
      </c>
      <c r="D61" s="21">
        <v>79546700</v>
      </c>
      <c r="E61" s="21">
        <v>40821600</v>
      </c>
      <c r="F61" s="21">
        <v>0</v>
      </c>
      <c r="G61" s="21">
        <v>2291425</v>
      </c>
      <c r="H61" s="21"/>
      <c r="I61" s="21"/>
      <c r="J61" s="21"/>
      <c r="K61" s="21"/>
      <c r="L61" s="21"/>
      <c r="M61" s="21"/>
      <c r="N61" s="21">
        <f t="shared" si="0"/>
        <v>176617505</v>
      </c>
      <c r="O61" s="12"/>
    </row>
    <row r="62" spans="1:15" x14ac:dyDescent="0.25">
      <c r="A62" s="22" t="s">
        <v>9</v>
      </c>
      <c r="B62" s="23">
        <v>0</v>
      </c>
      <c r="C62" s="23">
        <v>0</v>
      </c>
      <c r="D62" s="23">
        <v>0</v>
      </c>
      <c r="E62" s="23">
        <v>39960000</v>
      </c>
      <c r="F62" s="23">
        <v>0</v>
      </c>
      <c r="G62" s="23">
        <v>0</v>
      </c>
      <c r="H62" s="23"/>
      <c r="I62" s="23"/>
      <c r="J62" s="23"/>
      <c r="K62" s="23"/>
      <c r="L62" s="23"/>
      <c r="M62" s="23"/>
      <c r="N62" s="23">
        <f t="shared" si="0"/>
        <v>39960000</v>
      </c>
    </row>
    <row r="63" spans="1:15" x14ac:dyDescent="0.25">
      <c r="A63" s="22" t="s">
        <v>70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/>
      <c r="I63" s="23"/>
      <c r="J63" s="23"/>
      <c r="K63" s="23"/>
      <c r="L63" s="23"/>
      <c r="M63" s="23"/>
      <c r="N63" s="23"/>
    </row>
    <row r="64" spans="1:15" x14ac:dyDescent="0.25">
      <c r="A64" s="22" t="s">
        <v>15</v>
      </c>
      <c r="B64" s="23">
        <v>36835780</v>
      </c>
      <c r="C64" s="23">
        <v>17122000</v>
      </c>
      <c r="D64" s="23">
        <v>79546700</v>
      </c>
      <c r="E64" s="23">
        <v>861600</v>
      </c>
      <c r="F64" s="23">
        <v>0</v>
      </c>
      <c r="G64" s="23">
        <v>2291425</v>
      </c>
      <c r="H64" s="23"/>
      <c r="I64" s="23"/>
      <c r="J64" s="23"/>
      <c r="K64" s="23"/>
      <c r="L64" s="23"/>
      <c r="M64" s="23"/>
      <c r="N64" s="23">
        <f t="shared" si="0"/>
        <v>136657505</v>
      </c>
    </row>
    <row r="65" spans="1:15" x14ac:dyDescent="0.25">
      <c r="A65" s="20" t="s">
        <v>78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/>
      <c r="I65" s="21"/>
      <c r="J65" s="21"/>
      <c r="K65" s="21"/>
      <c r="L65" s="21"/>
      <c r="M65" s="21"/>
      <c r="N65" s="21"/>
      <c r="O65" s="12"/>
    </row>
    <row r="66" spans="1:15" x14ac:dyDescent="0.25">
      <c r="A66" s="22" t="s">
        <v>79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/>
      <c r="I66" s="23"/>
      <c r="J66" s="23"/>
      <c r="K66" s="23"/>
      <c r="L66" s="23"/>
      <c r="M66" s="23"/>
      <c r="N66" s="23"/>
    </row>
    <row r="67" spans="1:15" x14ac:dyDescent="0.25">
      <c r="A67" s="20" t="s">
        <v>80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/>
      <c r="I67" s="21"/>
      <c r="J67" s="21"/>
      <c r="K67" s="21"/>
      <c r="L67" s="21"/>
      <c r="M67" s="21"/>
      <c r="N67" s="21"/>
      <c r="O67" s="12"/>
    </row>
    <row r="68" spans="1:15" x14ac:dyDescent="0.25">
      <c r="A68" s="22" t="s">
        <v>81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/>
      <c r="I68" s="23"/>
      <c r="J68" s="23"/>
      <c r="K68" s="23"/>
      <c r="L68" s="23"/>
      <c r="M68" s="23"/>
      <c r="N68" s="23"/>
    </row>
    <row r="69" spans="1:15" x14ac:dyDescent="0.25">
      <c r="A69" s="22" t="s">
        <v>82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/>
      <c r="I69" s="23"/>
      <c r="J69" s="23"/>
      <c r="K69" s="23"/>
      <c r="L69" s="23"/>
      <c r="M69" s="23"/>
      <c r="N69" s="23"/>
    </row>
    <row r="70" spans="1:15" x14ac:dyDescent="0.25">
      <c r="A70" s="20" t="s">
        <v>83</v>
      </c>
      <c r="B70" s="21">
        <v>2941145.25</v>
      </c>
      <c r="C70" s="21">
        <v>1967896.35</v>
      </c>
      <c r="D70" s="21">
        <v>1986550.68</v>
      </c>
      <c r="E70" s="21">
        <v>1876303.81</v>
      </c>
      <c r="F70" s="21">
        <v>1878303.81</v>
      </c>
      <c r="G70" s="21">
        <v>1864303.81</v>
      </c>
      <c r="H70" s="21"/>
      <c r="I70" s="21"/>
      <c r="J70" s="21"/>
      <c r="K70" s="21"/>
      <c r="L70" s="21"/>
      <c r="M70" s="21"/>
      <c r="N70" s="21">
        <f t="shared" si="0"/>
        <v>12514503.710000001</v>
      </c>
      <c r="O70" s="12"/>
    </row>
    <row r="71" spans="1:15" x14ac:dyDescent="0.25">
      <c r="A71" s="20" t="s">
        <v>67</v>
      </c>
      <c r="B71" s="21">
        <v>0</v>
      </c>
      <c r="C71" s="21">
        <v>1117135.71</v>
      </c>
      <c r="D71" s="21">
        <v>1117135.71</v>
      </c>
      <c r="E71" s="21">
        <v>1055428.81</v>
      </c>
      <c r="F71" s="21">
        <v>1055428.81</v>
      </c>
      <c r="G71" s="21">
        <v>1055428.81</v>
      </c>
      <c r="H71" s="21"/>
      <c r="I71" s="21"/>
      <c r="J71" s="21"/>
      <c r="K71" s="21"/>
      <c r="L71" s="21"/>
      <c r="M71" s="21"/>
      <c r="N71" s="21">
        <f t="shared" si="0"/>
        <v>5400557.8499999996</v>
      </c>
      <c r="O71" s="12"/>
    </row>
    <row r="72" spans="1:15" x14ac:dyDescent="0.25">
      <c r="A72" s="20" t="s">
        <v>1</v>
      </c>
      <c r="B72" s="21">
        <v>0</v>
      </c>
      <c r="C72" s="21">
        <v>1117135.71</v>
      </c>
      <c r="D72" s="21">
        <v>1117135.71</v>
      </c>
      <c r="E72" s="21">
        <v>1055428.81</v>
      </c>
      <c r="F72" s="21">
        <v>1055428.81</v>
      </c>
      <c r="G72" s="21">
        <v>1055428.81</v>
      </c>
      <c r="H72" s="21"/>
      <c r="I72" s="21"/>
      <c r="J72" s="21"/>
      <c r="K72" s="21"/>
      <c r="L72" s="21"/>
      <c r="M72" s="21"/>
      <c r="N72" s="21">
        <f t="shared" si="0"/>
        <v>5400557.8499999996</v>
      </c>
      <c r="O72" s="12"/>
    </row>
    <row r="73" spans="1:15" x14ac:dyDescent="0.25">
      <c r="A73" s="20" t="s">
        <v>2</v>
      </c>
      <c r="B73" s="21">
        <v>0</v>
      </c>
      <c r="C73" s="21">
        <v>1117135.71</v>
      </c>
      <c r="D73" s="21">
        <v>1117135.71</v>
      </c>
      <c r="E73" s="21">
        <v>1055428.81</v>
      </c>
      <c r="F73" s="21">
        <v>1055428.81</v>
      </c>
      <c r="G73" s="21">
        <v>1055428.81</v>
      </c>
      <c r="H73" s="21"/>
      <c r="I73" s="21"/>
      <c r="J73" s="21"/>
      <c r="K73" s="21"/>
      <c r="L73" s="21"/>
      <c r="M73" s="21"/>
      <c r="N73" s="21">
        <f t="shared" si="0"/>
        <v>5400557.8499999996</v>
      </c>
      <c r="O73" s="12"/>
    </row>
    <row r="74" spans="1:15" x14ac:dyDescent="0.25">
      <c r="A74" s="22" t="s">
        <v>3</v>
      </c>
      <c r="B74" s="23">
        <v>0</v>
      </c>
      <c r="C74" s="23">
        <v>969505</v>
      </c>
      <c r="D74" s="23">
        <v>969505</v>
      </c>
      <c r="E74" s="23">
        <v>916005</v>
      </c>
      <c r="F74" s="23">
        <v>916005</v>
      </c>
      <c r="G74" s="23">
        <v>916005</v>
      </c>
      <c r="H74" s="23"/>
      <c r="I74" s="23"/>
      <c r="J74" s="23"/>
      <c r="K74" s="23"/>
      <c r="L74" s="23"/>
      <c r="M74" s="23"/>
      <c r="N74" s="23">
        <f t="shared" si="0"/>
        <v>4687025</v>
      </c>
    </row>
    <row r="75" spans="1:15" x14ac:dyDescent="0.25">
      <c r="A75" s="22" t="s">
        <v>6</v>
      </c>
      <c r="B75" s="23">
        <v>0</v>
      </c>
      <c r="C75" s="23">
        <v>147630.71</v>
      </c>
      <c r="D75" s="23">
        <v>147630.71</v>
      </c>
      <c r="E75" s="23">
        <v>139423.81</v>
      </c>
      <c r="F75" s="23">
        <v>139423.81</v>
      </c>
      <c r="G75" s="23">
        <v>139423.81</v>
      </c>
      <c r="H75" s="23"/>
      <c r="I75" s="23"/>
      <c r="J75" s="23"/>
      <c r="K75" s="23"/>
      <c r="L75" s="23"/>
      <c r="M75" s="23"/>
      <c r="N75" s="23">
        <f t="shared" si="0"/>
        <v>713532.85000000009</v>
      </c>
    </row>
    <row r="76" spans="1:15" x14ac:dyDescent="0.25">
      <c r="A76" s="20" t="s">
        <v>68</v>
      </c>
      <c r="B76" s="23">
        <v>2941145.25</v>
      </c>
      <c r="C76" s="23">
        <v>850760.64</v>
      </c>
      <c r="D76" s="23">
        <v>869414.97</v>
      </c>
      <c r="E76" s="23">
        <v>820875</v>
      </c>
      <c r="F76" s="23">
        <v>822875</v>
      </c>
      <c r="G76" s="23">
        <v>808875</v>
      </c>
      <c r="H76" s="21"/>
      <c r="I76" s="21"/>
      <c r="J76" s="21"/>
      <c r="K76" s="21"/>
      <c r="L76" s="21"/>
      <c r="M76" s="21"/>
      <c r="N76" s="21">
        <f t="shared" si="0"/>
        <v>7113945.8600000003</v>
      </c>
      <c r="O76" s="12"/>
    </row>
    <row r="77" spans="1:15" x14ac:dyDescent="0.25">
      <c r="A77" s="20" t="s">
        <v>1</v>
      </c>
      <c r="B77" s="23">
        <v>2941145.25</v>
      </c>
      <c r="C77" s="23">
        <v>850760.64</v>
      </c>
      <c r="D77" s="23">
        <v>869414.97</v>
      </c>
      <c r="E77" s="23">
        <v>820875</v>
      </c>
      <c r="F77" s="23">
        <v>822875</v>
      </c>
      <c r="G77" s="23">
        <v>808875</v>
      </c>
      <c r="H77" s="21"/>
      <c r="I77" s="21"/>
      <c r="J77" s="21"/>
      <c r="K77" s="21"/>
      <c r="L77" s="21"/>
      <c r="M77" s="21"/>
      <c r="N77" s="21">
        <f t="shared" si="0"/>
        <v>7113945.8600000003</v>
      </c>
      <c r="O77" s="12"/>
    </row>
    <row r="78" spans="1:15" x14ac:dyDescent="0.25">
      <c r="A78" s="20" t="s">
        <v>2</v>
      </c>
      <c r="B78" s="23">
        <v>2114270.25</v>
      </c>
      <c r="C78" s="23">
        <v>22000</v>
      </c>
      <c r="D78" s="23">
        <v>22539.97</v>
      </c>
      <c r="E78" s="23">
        <v>0</v>
      </c>
      <c r="F78" s="23">
        <v>0</v>
      </c>
      <c r="G78" s="23">
        <v>0</v>
      </c>
      <c r="H78" s="21"/>
      <c r="I78" s="21"/>
      <c r="J78" s="21"/>
      <c r="K78" s="21"/>
      <c r="L78" s="21"/>
      <c r="M78" s="21"/>
      <c r="N78" s="21">
        <f t="shared" si="0"/>
        <v>2158810.2200000002</v>
      </c>
      <c r="O78" s="12"/>
    </row>
    <row r="79" spans="1:15" x14ac:dyDescent="0.25">
      <c r="A79" s="22" t="s">
        <v>3</v>
      </c>
      <c r="B79" s="23">
        <v>1028422.4</v>
      </c>
      <c r="C79" s="23">
        <v>22000</v>
      </c>
      <c r="D79" s="23">
        <v>22000</v>
      </c>
      <c r="E79" s="23">
        <v>0</v>
      </c>
      <c r="F79" s="23">
        <v>0</v>
      </c>
      <c r="G79" s="23">
        <v>0</v>
      </c>
      <c r="H79" s="23"/>
      <c r="I79" s="23"/>
      <c r="J79" s="23"/>
      <c r="K79" s="23"/>
      <c r="L79" s="23"/>
      <c r="M79" s="23"/>
      <c r="N79" s="23">
        <f t="shared" si="0"/>
        <v>1072422.3999999999</v>
      </c>
    </row>
    <row r="80" spans="1:15" x14ac:dyDescent="0.25">
      <c r="A80" s="22" t="s">
        <v>84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/>
      <c r="I80" s="23"/>
      <c r="J80" s="23"/>
      <c r="K80" s="23"/>
      <c r="L80" s="23"/>
      <c r="M80" s="23"/>
      <c r="N80" s="21">
        <f t="shared" si="0"/>
        <v>0</v>
      </c>
    </row>
    <row r="81" spans="1:15" x14ac:dyDescent="0.25">
      <c r="A81" s="22" t="s">
        <v>49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/>
      <c r="I81" s="23"/>
      <c r="J81" s="23"/>
      <c r="K81" s="23"/>
      <c r="L81" s="23"/>
      <c r="M81" s="23"/>
      <c r="N81" s="21">
        <f t="shared" si="0"/>
        <v>0</v>
      </c>
    </row>
    <row r="82" spans="1:15" x14ac:dyDescent="0.25">
      <c r="A82" s="22" t="s">
        <v>6</v>
      </c>
      <c r="B82" s="23">
        <v>1085847.8500000001</v>
      </c>
      <c r="C82" s="23">
        <v>0</v>
      </c>
      <c r="D82" s="23">
        <v>539.97</v>
      </c>
      <c r="E82" s="23">
        <v>0</v>
      </c>
      <c r="F82" s="23">
        <v>0</v>
      </c>
      <c r="G82" s="23">
        <v>0</v>
      </c>
      <c r="H82" s="23"/>
      <c r="I82" s="23"/>
      <c r="J82" s="23"/>
      <c r="K82" s="23"/>
      <c r="L82" s="23"/>
      <c r="M82" s="23"/>
      <c r="N82" s="23">
        <f t="shared" si="0"/>
        <v>1086387.82</v>
      </c>
    </row>
    <row r="83" spans="1:15" x14ac:dyDescent="0.25">
      <c r="A83" s="20" t="s">
        <v>17</v>
      </c>
      <c r="B83" s="21">
        <v>0</v>
      </c>
      <c r="C83" s="21">
        <v>1885.64</v>
      </c>
      <c r="D83" s="21">
        <v>0</v>
      </c>
      <c r="E83" s="21">
        <v>0</v>
      </c>
      <c r="F83" s="21">
        <v>0</v>
      </c>
      <c r="G83" s="21">
        <v>0</v>
      </c>
      <c r="H83" s="21"/>
      <c r="I83" s="21"/>
      <c r="J83" s="21"/>
      <c r="K83" s="21"/>
      <c r="L83" s="21"/>
      <c r="M83" s="21"/>
      <c r="N83" s="21">
        <f t="shared" si="0"/>
        <v>1885.64</v>
      </c>
      <c r="O83" s="12"/>
    </row>
    <row r="84" spans="1:15" x14ac:dyDescent="0.25">
      <c r="A84" s="22" t="s">
        <v>85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/>
      <c r="I84" s="23"/>
      <c r="J84" s="23"/>
      <c r="K84" s="23"/>
      <c r="L84" s="23"/>
      <c r="M84" s="23"/>
      <c r="N84" s="21">
        <f t="shared" si="0"/>
        <v>0</v>
      </c>
    </row>
    <row r="85" spans="1:15" x14ac:dyDescent="0.25">
      <c r="A85" s="22" t="s">
        <v>25</v>
      </c>
      <c r="B85" s="23">
        <v>0</v>
      </c>
      <c r="C85" s="23">
        <v>1885.64</v>
      </c>
      <c r="D85" s="23">
        <v>0</v>
      </c>
      <c r="E85" s="23">
        <v>0</v>
      </c>
      <c r="F85" s="23">
        <v>0</v>
      </c>
      <c r="G85" s="23">
        <v>0</v>
      </c>
      <c r="H85" s="21"/>
      <c r="I85" s="21"/>
      <c r="J85" s="21"/>
      <c r="K85" s="21"/>
      <c r="L85" s="21"/>
      <c r="M85" s="21"/>
      <c r="N85" s="21">
        <f t="shared" si="0"/>
        <v>1885.64</v>
      </c>
      <c r="O85" s="12"/>
    </row>
    <row r="86" spans="1:15" x14ac:dyDescent="0.25">
      <c r="A86" s="20" t="s">
        <v>26</v>
      </c>
      <c r="B86" s="21">
        <v>826875</v>
      </c>
      <c r="C86" s="21">
        <v>826875</v>
      </c>
      <c r="D86" s="21">
        <v>846875</v>
      </c>
      <c r="E86" s="21">
        <v>820875</v>
      </c>
      <c r="F86" s="21">
        <v>822875</v>
      </c>
      <c r="G86" s="21">
        <v>808875</v>
      </c>
      <c r="H86" s="21"/>
      <c r="I86" s="21"/>
      <c r="J86" s="21"/>
      <c r="K86" s="21"/>
      <c r="L86" s="21"/>
      <c r="M86" s="21"/>
      <c r="N86" s="21">
        <f t="shared" si="0"/>
        <v>4953250</v>
      </c>
      <c r="O86" s="12"/>
    </row>
    <row r="87" spans="1:15" x14ac:dyDescent="0.25">
      <c r="A87" s="22" t="s">
        <v>27</v>
      </c>
      <c r="B87" s="23">
        <v>826875</v>
      </c>
      <c r="C87" s="23">
        <v>826875</v>
      </c>
      <c r="D87" s="23">
        <v>846875</v>
      </c>
      <c r="E87" s="23">
        <v>820875</v>
      </c>
      <c r="F87" s="23">
        <v>822875</v>
      </c>
      <c r="G87" s="23">
        <v>808875</v>
      </c>
      <c r="H87" s="23"/>
      <c r="I87" s="23"/>
      <c r="J87" s="23"/>
      <c r="K87" s="23"/>
      <c r="L87" s="23"/>
      <c r="M87" s="23"/>
      <c r="N87" s="23">
        <f t="shared" si="0"/>
        <v>4953250</v>
      </c>
    </row>
    <row r="88" spans="1:15" x14ac:dyDescent="0.25">
      <c r="A88" s="20" t="s">
        <v>80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/>
      <c r="I88" s="21"/>
      <c r="J88" s="21"/>
      <c r="K88" s="21"/>
      <c r="L88" s="21"/>
      <c r="M88" s="21"/>
      <c r="N88" s="21">
        <v>0</v>
      </c>
      <c r="O88" s="12"/>
    </row>
    <row r="89" spans="1:15" x14ac:dyDescent="0.25">
      <c r="A89" s="22" t="s">
        <v>86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/>
      <c r="I89" s="23"/>
      <c r="J89" s="23"/>
      <c r="K89" s="23"/>
      <c r="L89" s="23"/>
      <c r="M89" s="23"/>
      <c r="N89" s="23">
        <v>0</v>
      </c>
    </row>
    <row r="90" spans="1:15" x14ac:dyDescent="0.25">
      <c r="A90" s="20" t="s">
        <v>75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/>
      <c r="I90" s="21"/>
      <c r="J90" s="21"/>
      <c r="K90" s="21"/>
      <c r="L90" s="21"/>
      <c r="M90" s="21"/>
      <c r="N90" s="21">
        <v>0</v>
      </c>
      <c r="O90" s="12"/>
    </row>
    <row r="91" spans="1:15" x14ac:dyDescent="0.25">
      <c r="A91" s="22" t="s">
        <v>87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/>
      <c r="I91" s="23"/>
      <c r="J91" s="23"/>
      <c r="K91" s="23"/>
      <c r="L91" s="23"/>
      <c r="M91" s="23"/>
      <c r="N91" s="23">
        <v>0</v>
      </c>
    </row>
    <row r="92" spans="1:15" x14ac:dyDescent="0.25">
      <c r="A92" s="20" t="s">
        <v>88</v>
      </c>
      <c r="B92" s="21">
        <v>2544172.92</v>
      </c>
      <c r="C92" s="21">
        <v>3580523.19</v>
      </c>
      <c r="D92" s="21">
        <v>2737054.19</v>
      </c>
      <c r="E92" s="21">
        <v>3646200</v>
      </c>
      <c r="F92" s="21">
        <v>228187.3</v>
      </c>
      <c r="G92" s="21">
        <v>330400</v>
      </c>
      <c r="H92" s="21"/>
      <c r="I92" s="21"/>
      <c r="J92" s="21"/>
      <c r="K92" s="21"/>
      <c r="L92" s="21"/>
      <c r="M92" s="21"/>
      <c r="N92" s="21">
        <f t="shared" si="0"/>
        <v>13066537.6</v>
      </c>
      <c r="O92" s="12"/>
    </row>
    <row r="93" spans="1:15" x14ac:dyDescent="0.25">
      <c r="A93" s="20" t="s">
        <v>68</v>
      </c>
      <c r="B93" s="21">
        <v>2544172.92</v>
      </c>
      <c r="C93" s="21">
        <v>3580523.19</v>
      </c>
      <c r="D93" s="21">
        <v>2737054.19</v>
      </c>
      <c r="E93" s="21">
        <v>3646200</v>
      </c>
      <c r="F93" s="21">
        <v>228187.3</v>
      </c>
      <c r="G93" s="21">
        <v>330400</v>
      </c>
      <c r="H93" s="21"/>
      <c r="I93" s="21"/>
      <c r="J93" s="21"/>
      <c r="K93" s="21"/>
      <c r="L93" s="21"/>
      <c r="M93" s="21"/>
      <c r="N93" s="21">
        <f t="shared" si="0"/>
        <v>13066537.6</v>
      </c>
      <c r="O93" s="12"/>
    </row>
    <row r="94" spans="1:15" x14ac:dyDescent="0.25">
      <c r="A94" s="20" t="s">
        <v>89</v>
      </c>
      <c r="B94" s="21">
        <v>2544172.92</v>
      </c>
      <c r="C94" s="21">
        <v>3580523.19</v>
      </c>
      <c r="D94" s="21">
        <v>2737054.19</v>
      </c>
      <c r="E94" s="21">
        <v>3646200</v>
      </c>
      <c r="F94" s="21">
        <v>228187.3</v>
      </c>
      <c r="G94" s="21">
        <v>330400</v>
      </c>
      <c r="H94" s="21"/>
      <c r="I94" s="21"/>
      <c r="J94" s="21"/>
      <c r="K94" s="21"/>
      <c r="L94" s="21"/>
      <c r="M94" s="21"/>
      <c r="N94" s="21">
        <f t="shared" ref="N94:N109" si="1">+B94+C94+D94+E94+F94+G94+H94+H94+I94+J94+K94+L94+M94</f>
        <v>13066537.6</v>
      </c>
      <c r="O94" s="12"/>
    </row>
    <row r="95" spans="1:15" x14ac:dyDescent="0.25">
      <c r="A95" s="20" t="s">
        <v>40</v>
      </c>
      <c r="B95" s="21">
        <v>2544172.92</v>
      </c>
      <c r="C95" s="21">
        <v>3580523.19</v>
      </c>
      <c r="D95" s="21">
        <v>2737054.19</v>
      </c>
      <c r="E95" s="21">
        <v>3646200</v>
      </c>
      <c r="F95" s="21">
        <v>228187.3</v>
      </c>
      <c r="G95" s="21">
        <v>330400</v>
      </c>
      <c r="H95" s="21"/>
      <c r="I95" s="21"/>
      <c r="J95" s="21"/>
      <c r="K95" s="21"/>
      <c r="L95" s="21"/>
      <c r="M95" s="21"/>
      <c r="N95" s="21">
        <f t="shared" si="1"/>
        <v>13066537.6</v>
      </c>
      <c r="O95" s="12"/>
    </row>
    <row r="96" spans="1:15" x14ac:dyDescent="0.25">
      <c r="A96" s="22" t="s">
        <v>41</v>
      </c>
      <c r="B96" s="23">
        <v>2544172.92</v>
      </c>
      <c r="C96" s="23">
        <v>3580523.19</v>
      </c>
      <c r="D96" s="23">
        <v>2737054.19</v>
      </c>
      <c r="E96" s="23">
        <v>3646200</v>
      </c>
      <c r="F96" s="23">
        <v>228187.3</v>
      </c>
      <c r="G96" s="23">
        <v>330400</v>
      </c>
      <c r="H96" s="23"/>
      <c r="I96" s="23"/>
      <c r="J96" s="23"/>
      <c r="K96" s="23"/>
      <c r="L96" s="23"/>
      <c r="M96" s="23"/>
      <c r="N96" s="23">
        <f t="shared" si="1"/>
        <v>13066537.6</v>
      </c>
    </row>
    <row r="97" spans="1:15" x14ac:dyDescent="0.25">
      <c r="A97" s="20" t="s">
        <v>90</v>
      </c>
      <c r="B97" s="21">
        <v>107467.5</v>
      </c>
      <c r="C97" s="21">
        <v>178467.5</v>
      </c>
      <c r="D97" s="21">
        <v>724134.17</v>
      </c>
      <c r="E97" s="21">
        <v>107467.5</v>
      </c>
      <c r="F97" s="21">
        <v>107467.5</v>
      </c>
      <c r="G97" s="21">
        <v>107467.5</v>
      </c>
      <c r="H97" s="21"/>
      <c r="I97" s="21"/>
      <c r="J97" s="21"/>
      <c r="K97" s="21"/>
      <c r="L97" s="21"/>
      <c r="M97" s="21"/>
      <c r="N97" s="21">
        <f t="shared" si="1"/>
        <v>1332471.67</v>
      </c>
      <c r="O97" s="12"/>
    </row>
    <row r="98" spans="1:15" x14ac:dyDescent="0.25">
      <c r="A98" s="20" t="s">
        <v>68</v>
      </c>
      <c r="B98" s="21">
        <v>107467.5</v>
      </c>
      <c r="C98" s="21">
        <v>178467.5</v>
      </c>
      <c r="D98" s="21">
        <v>724134.17</v>
      </c>
      <c r="E98" s="21">
        <v>107467.5</v>
      </c>
      <c r="F98" s="21">
        <v>107467.5</v>
      </c>
      <c r="G98" s="21">
        <v>107467.5</v>
      </c>
      <c r="H98" s="21"/>
      <c r="I98" s="21"/>
      <c r="J98" s="21"/>
      <c r="K98" s="21"/>
      <c r="L98" s="21"/>
      <c r="M98" s="21"/>
      <c r="N98" s="21">
        <f t="shared" si="1"/>
        <v>1332471.67</v>
      </c>
      <c r="O98" s="12"/>
    </row>
    <row r="99" spans="1:15" x14ac:dyDescent="0.25">
      <c r="A99" s="20" t="s">
        <v>1</v>
      </c>
      <c r="B99" s="21">
        <v>107467.5</v>
      </c>
      <c r="C99" s="21">
        <v>178467.5</v>
      </c>
      <c r="D99" s="21">
        <v>724134.17</v>
      </c>
      <c r="E99" s="21">
        <v>107467.5</v>
      </c>
      <c r="F99" s="21">
        <v>107467.5</v>
      </c>
      <c r="G99" s="21">
        <v>107467.5</v>
      </c>
      <c r="H99" s="21"/>
      <c r="I99" s="21"/>
      <c r="J99" s="21"/>
      <c r="K99" s="21"/>
      <c r="L99" s="21"/>
      <c r="M99" s="21"/>
      <c r="N99" s="21">
        <f t="shared" si="1"/>
        <v>1332471.67</v>
      </c>
      <c r="O99" s="12"/>
    </row>
    <row r="100" spans="1:15" x14ac:dyDescent="0.25">
      <c r="A100" s="20" t="s">
        <v>26</v>
      </c>
      <c r="B100" s="21">
        <v>107467.5</v>
      </c>
      <c r="C100" s="21">
        <v>178467.5</v>
      </c>
      <c r="D100" s="21">
        <v>724134.17</v>
      </c>
      <c r="E100" s="21">
        <v>107467.5</v>
      </c>
      <c r="F100" s="21">
        <v>107467.5</v>
      </c>
      <c r="G100" s="21">
        <v>107467.5</v>
      </c>
      <c r="H100" s="21"/>
      <c r="I100" s="21"/>
      <c r="J100" s="21"/>
      <c r="K100" s="21"/>
      <c r="L100" s="21"/>
      <c r="M100" s="21"/>
      <c r="N100" s="21">
        <f t="shared" si="1"/>
        <v>1332471.67</v>
      </c>
      <c r="O100" s="12"/>
    </row>
    <row r="101" spans="1:15" x14ac:dyDescent="0.25">
      <c r="A101" s="22" t="s">
        <v>27</v>
      </c>
      <c r="B101" s="23">
        <v>107467.5</v>
      </c>
      <c r="C101" s="23">
        <v>178467.5</v>
      </c>
      <c r="D101" s="23">
        <v>724134.17</v>
      </c>
      <c r="E101" s="23">
        <v>107467.5</v>
      </c>
      <c r="F101" s="23">
        <v>107467.5</v>
      </c>
      <c r="G101" s="23">
        <v>107467.5</v>
      </c>
      <c r="H101" s="23"/>
      <c r="I101" s="23"/>
      <c r="J101" s="23"/>
      <c r="K101" s="23"/>
      <c r="L101" s="23"/>
      <c r="M101" s="23"/>
      <c r="N101" s="23">
        <f t="shared" si="1"/>
        <v>1332471.67</v>
      </c>
    </row>
    <row r="102" spans="1:15" x14ac:dyDescent="0.25">
      <c r="A102" s="26" t="s">
        <v>91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/>
      <c r="I102" s="21"/>
      <c r="J102" s="21"/>
      <c r="K102" s="21"/>
      <c r="L102" s="21"/>
      <c r="M102" s="21"/>
      <c r="N102" s="21">
        <f t="shared" si="1"/>
        <v>0</v>
      </c>
      <c r="O102" s="12"/>
    </row>
    <row r="103" spans="1:15" x14ac:dyDescent="0.25">
      <c r="A103" s="27" t="s">
        <v>68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/>
      <c r="I103" s="21"/>
      <c r="J103" s="21"/>
      <c r="K103" s="21"/>
      <c r="L103" s="21"/>
      <c r="M103" s="21"/>
      <c r="N103" s="21">
        <f t="shared" si="1"/>
        <v>0</v>
      </c>
      <c r="O103" s="12"/>
    </row>
    <row r="104" spans="1:15" x14ac:dyDescent="0.25">
      <c r="A104" s="28" t="s">
        <v>1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/>
      <c r="I104" s="21"/>
      <c r="J104" s="21"/>
      <c r="K104" s="21"/>
      <c r="L104" s="21"/>
      <c r="M104" s="21"/>
      <c r="N104" s="21">
        <f t="shared" si="1"/>
        <v>0</v>
      </c>
      <c r="O104" s="12"/>
    </row>
    <row r="105" spans="1:15" x14ac:dyDescent="0.25">
      <c r="A105" s="29" t="s">
        <v>26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/>
      <c r="I105" s="23"/>
      <c r="J105" s="23"/>
      <c r="K105" s="23"/>
      <c r="L105" s="23"/>
      <c r="M105" s="23"/>
      <c r="N105" s="23">
        <f t="shared" si="1"/>
        <v>0</v>
      </c>
    </row>
    <row r="106" spans="1:15" x14ac:dyDescent="0.25">
      <c r="A106" s="30" t="s">
        <v>28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/>
      <c r="I106" s="23"/>
      <c r="J106" s="23"/>
      <c r="K106" s="23"/>
      <c r="L106" s="23"/>
      <c r="M106" s="23"/>
      <c r="N106" s="23">
        <f t="shared" si="1"/>
        <v>0</v>
      </c>
    </row>
    <row r="107" spans="1:15" x14ac:dyDescent="0.25">
      <c r="A107" s="28" t="s">
        <v>50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/>
      <c r="I107" s="21"/>
      <c r="J107" s="21"/>
      <c r="K107" s="21"/>
      <c r="L107" s="21"/>
      <c r="M107" s="21"/>
      <c r="N107" s="21">
        <f t="shared" si="1"/>
        <v>0</v>
      </c>
      <c r="O107" s="12"/>
    </row>
    <row r="108" spans="1:15" x14ac:dyDescent="0.25">
      <c r="A108" s="29" t="s">
        <v>38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/>
      <c r="I108" s="23"/>
      <c r="J108" s="23"/>
      <c r="K108" s="23"/>
      <c r="L108" s="23"/>
      <c r="M108" s="23"/>
      <c r="N108" s="23">
        <f t="shared" si="1"/>
        <v>0</v>
      </c>
    </row>
    <row r="109" spans="1:15" x14ac:dyDescent="0.25">
      <c r="A109" s="30" t="s">
        <v>39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/>
      <c r="I109" s="23"/>
      <c r="J109" s="23"/>
      <c r="K109" s="23"/>
      <c r="L109" s="23"/>
      <c r="M109" s="23"/>
      <c r="N109" s="23">
        <f t="shared" si="1"/>
        <v>0</v>
      </c>
    </row>
    <row r="110" spans="1:15" x14ac:dyDescent="0.25">
      <c r="A110" s="31" t="s">
        <v>0</v>
      </c>
      <c r="B110" s="32">
        <v>85250947.829999998</v>
      </c>
      <c r="C110" s="32">
        <f t="shared" ref="C110:F110" si="2">+C102+C97+C92+C70+C48+C8</f>
        <v>63928321.239999995</v>
      </c>
      <c r="D110" s="32">
        <f t="shared" si="2"/>
        <v>127218041.18000001</v>
      </c>
      <c r="E110" s="32">
        <f t="shared" si="2"/>
        <v>93900726.460000008</v>
      </c>
      <c r="F110" s="32">
        <f t="shared" si="2"/>
        <v>41279766.980000004</v>
      </c>
      <c r="G110" s="32">
        <f>+G102+G97+G92+G70+G48+G8</f>
        <v>46597049.229999997</v>
      </c>
      <c r="H110" s="32"/>
      <c r="I110" s="32"/>
      <c r="J110" s="32"/>
      <c r="K110" s="32"/>
      <c r="L110" s="32"/>
      <c r="M110" s="32"/>
      <c r="N110" s="33">
        <f>+B110+C110+D110+E110+F110+G110+911845.87</f>
        <v>459086698.79000008</v>
      </c>
      <c r="O110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2022-06-28T18:41:56Z</cp:lastPrinted>
  <dcterms:created xsi:type="dcterms:W3CDTF">2021-12-10T14:37:11Z</dcterms:created>
  <dcterms:modified xsi:type="dcterms:W3CDTF">2022-07-19T14:04:50Z</dcterms:modified>
</cp:coreProperties>
</file>