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2\"/>
    </mc:Choice>
  </mc:AlternateContent>
  <xr:revisionPtr revIDLastSave="0" documentId="8_{343E57BD-FDE7-473F-8BB4-AFA7C9B1E5F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2" l="1"/>
  <c r="F44" i="2"/>
  <c r="E44" i="2"/>
  <c r="D44" i="2"/>
  <c r="P44" i="2" s="1"/>
  <c r="C44" i="2"/>
  <c r="B44" i="2"/>
  <c r="P43" i="2"/>
  <c r="P42" i="2"/>
  <c r="F42" i="2"/>
  <c r="E42" i="2"/>
  <c r="D42" i="2"/>
  <c r="D41" i="2" s="1"/>
  <c r="C42" i="2"/>
  <c r="C41" i="2" s="1"/>
  <c r="B42" i="2"/>
  <c r="F41" i="2"/>
  <c r="F46" i="2" s="1"/>
  <c r="E41" i="2"/>
  <c r="E46" i="2" s="1"/>
  <c r="B41" i="2"/>
  <c r="B46" i="2" s="1"/>
  <c r="P40" i="2"/>
  <c r="F39" i="2"/>
  <c r="E39" i="2"/>
  <c r="D39" i="2"/>
  <c r="P39" i="2" s="1"/>
  <c r="C39" i="2"/>
  <c r="B39" i="2"/>
  <c r="P38" i="2"/>
  <c r="P37" i="2"/>
  <c r="P36" i="2"/>
  <c r="P35" i="2"/>
  <c r="P34" i="2"/>
  <c r="P33" i="2"/>
  <c r="F32" i="2"/>
  <c r="E32" i="2"/>
  <c r="D32" i="2"/>
  <c r="P32" i="2" s="1"/>
  <c r="C32" i="2"/>
  <c r="B32" i="2"/>
  <c r="P31" i="2"/>
  <c r="P30" i="2"/>
  <c r="F29" i="2"/>
  <c r="E29" i="2"/>
  <c r="D29" i="2"/>
  <c r="P29" i="2" s="1"/>
  <c r="C29" i="2"/>
  <c r="B29" i="2"/>
  <c r="P28" i="2"/>
  <c r="P27" i="2"/>
  <c r="P26" i="2"/>
  <c r="P25" i="2"/>
  <c r="P24" i="2"/>
  <c r="P23" i="2"/>
  <c r="P22" i="2"/>
  <c r="P21" i="2"/>
  <c r="F20" i="2"/>
  <c r="E20" i="2"/>
  <c r="D20" i="2"/>
  <c r="P20" i="2" s="1"/>
  <c r="C20" i="2"/>
  <c r="B20" i="2"/>
  <c r="P19" i="2"/>
  <c r="P18" i="2"/>
  <c r="P17" i="2"/>
  <c r="P16" i="2"/>
  <c r="P15" i="2"/>
  <c r="P14" i="2"/>
  <c r="P13" i="2"/>
  <c r="P12" i="2"/>
  <c r="P11" i="2"/>
  <c r="F10" i="2"/>
  <c r="E10" i="2"/>
  <c r="D10" i="2"/>
  <c r="P10" i="2" s="1"/>
  <c r="C10" i="2"/>
  <c r="B10" i="2"/>
  <c r="P9" i="2"/>
  <c r="P8" i="2"/>
  <c r="P7" i="2"/>
  <c r="P6" i="2"/>
  <c r="P5" i="2"/>
  <c r="F4" i="2"/>
  <c r="E4" i="2"/>
  <c r="D4" i="2"/>
  <c r="D3" i="2" s="1"/>
  <c r="P3" i="2" s="1"/>
  <c r="C4" i="2"/>
  <c r="C3" i="2" s="1"/>
  <c r="B4" i="2"/>
  <c r="F3" i="2"/>
  <c r="E3" i="2"/>
  <c r="B3" i="2"/>
  <c r="C46" i="2" l="1"/>
  <c r="P41" i="2"/>
  <c r="D46" i="2"/>
  <c r="P46" i="2" s="1"/>
  <c r="P4" i="2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<sst xmlns="http://schemas.openxmlformats.org/spreadsheetml/2006/main" count="210" uniqueCount="84">
  <si>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</si>
  <si>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</si>
  <si>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</si>
  <si>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</si>
  <si>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</si>
  <si>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</si>
  <si>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</si>
  <si>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</si>
  <si>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</si>
  <si>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</si>
  <si>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</si>
  <si>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</si>
  <si>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</si>
  <si>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</si>
  <si>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</si>
  <si>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</si>
  <si>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</si>
  <si>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</si>
  <si>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</si>
  <si>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</si>
  <si>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</si>
  <si>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</si>
  <si>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</si>
  <si>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</si>
  <si>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</si>
  <si>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</si>
  <si>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</si>
  <si>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</si>
  <si>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</si>
  <si>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</si>
  <si>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</si>
  <si>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</si>
  <si>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</si>
  <si>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</si>
  <si>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</si>
  <si>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</si>
  <si>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</si>
  <si>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</si>
  <si>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</si>
  <si>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</si>
  <si>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</si>
  <si>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</si>
  <si>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</si>
  <si>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</si>
  <si>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</si>
  <si>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</si>
  <si>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</si>
  <si>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</si>
  <si>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ENC. HONORIFICA DE PRESUPUESTO</t>
  </si>
  <si>
    <t>DIRECTORA FINANCIERA</t>
  </si>
  <si>
    <t>2.1.4- GRATIFICACIONES Y BONIFICACIONES</t>
  </si>
  <si>
    <t>4-APLICACIONES FINANCIERAS</t>
  </si>
  <si>
    <t xml:space="preserve">Cuenta </t>
  </si>
  <si>
    <t>Presupuesto Inicial</t>
  </si>
  <si>
    <t>Total Modificación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</si>
  <si>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</si>
  <si>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</si>
  <si>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</si>
  <si>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</si>
  <si>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</si>
  <si>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</si>
  <si>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</si>
  <si>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</si>
  <si>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</si>
  <si>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</si>
  <si>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</si>
  <si>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</si>
  <si>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</si>
  <si>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</si>
  <si>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</si>
  <si>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</si>
  <si>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</si>
  <si>
    <t>Cuenta Presupuestaria</t>
  </si>
  <si>
    <t>01-Actividad Central</t>
  </si>
  <si>
    <t>0100-FONDO GENERAL</t>
  </si>
  <si>
    <t>9999-VENTAS DE MERCANCIA</t>
  </si>
  <si>
    <t>2.3.3-PAPEL, CARTÓN E IMPRESOS</t>
  </si>
  <si>
    <t>2.3.5-CUERO, CAUCHO Y PLÁSTICO</t>
  </si>
  <si>
    <t>2.6.2-MOBILIARIO Y EQUIPO DE AUDIO, AUDIOVISUAL, RECREATIVO Y EDUCACIONAL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</si>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</sst>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8" fillId="0" borderId="0" xfId="0" applyFont="1"/>
    <xf numFmtId="49" fontId="5" fillId="0" borderId="0" xfId="0" applyNumberFormat="1" applyFont="1" applyAlignment="1">
      <alignment horizontal="left" indent="1"/>
    </xf>
    <xf numFmtId="4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2"/>
    </xf>
    <xf numFmtId="4" fontId="1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 indent="2"/>
    </xf>
    <xf numFmtId="49" fontId="9" fillId="0" borderId="0" xfId="0" applyNumberFormat="1" applyFont="1" applyAlignment="1">
      <alignment horizontal="left" indent="2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workbookViewId="0">
      <selection activeCell="B5" sqref="B5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50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51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48</v>
      </c>
      <c r="C56" s="13" t="s">
        <v>49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ENERO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3BD0-EFF7-4080-ABFE-EEE376CFA3F3}">
  <dimension ref="A1:Q53"/>
  <sheetViews>
    <sheetView topLeftCell="A28" workbookViewId="0">
      <selection activeCell="P60" sqref="P60"/>
    </sheetView>
  </sheetViews>
  <sheetFormatPr defaultRowHeight="15" x14ac:dyDescent="0.25"/>
  <cols>
    <col min="1" max="1" width="64.140625" bestFit="1" customWidth="1"/>
    <col min="2" max="3" width="14.85546875" bestFit="1" customWidth="1"/>
    <col min="4" max="5" width="12.28515625" bestFit="1" customWidth="1"/>
    <col min="6" max="6" width="13.42578125" bestFit="1" customWidth="1"/>
    <col min="16" max="16" width="14.140625" bestFit="1" customWidth="1"/>
  </cols>
  <sheetData>
    <row r="1" spans="1:17" ht="15.75" x14ac:dyDescent="0.25">
      <c r="B1" s="1"/>
      <c r="C1" s="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7" ht="39" x14ac:dyDescent="0.25">
      <c r="A2" s="16" t="s">
        <v>52</v>
      </c>
      <c r="B2" s="17" t="s">
        <v>53</v>
      </c>
      <c r="C2" s="17" t="s">
        <v>54</v>
      </c>
      <c r="D2" s="18" t="s">
        <v>55</v>
      </c>
      <c r="E2" s="18" t="s">
        <v>56</v>
      </c>
      <c r="F2" s="18" t="s">
        <v>57</v>
      </c>
      <c r="G2" s="18" t="s">
        <v>58</v>
      </c>
      <c r="H2" s="18" t="s">
        <v>59</v>
      </c>
      <c r="I2" s="18" t="s">
        <v>60</v>
      </c>
      <c r="J2" s="18" t="s">
        <v>61</v>
      </c>
      <c r="K2" s="18" t="s">
        <v>62</v>
      </c>
      <c r="L2" s="18" t="s">
        <v>63</v>
      </c>
      <c r="M2" s="18" t="s">
        <v>64</v>
      </c>
      <c r="N2" s="18" t="s">
        <v>65</v>
      </c>
      <c r="O2" s="18" t="s">
        <v>66</v>
      </c>
      <c r="P2" s="18" t="s">
        <v>67</v>
      </c>
    </row>
    <row r="3" spans="1:17" x14ac:dyDescent="0.25">
      <c r="A3" s="19" t="s">
        <v>1</v>
      </c>
      <c r="B3" s="20">
        <f>+B4+B10+B20+B29+B32+B39</f>
        <v>1814292207</v>
      </c>
      <c r="C3" s="20">
        <f>+C4+C10+C20+C29+C32+C39</f>
        <v>1814292207</v>
      </c>
      <c r="D3" s="20">
        <f>+D4+D10+D20+D29+D32+D39</f>
        <v>82715845.640000001</v>
      </c>
      <c r="E3" s="20">
        <f>+E4+E10+E20+E29+E32+E39</f>
        <v>60347798.049999997</v>
      </c>
      <c r="F3" s="20">
        <f>+F4+F10+F20+F29+F32+F39</f>
        <v>124480986.98999999</v>
      </c>
      <c r="G3" s="20"/>
      <c r="H3" s="20"/>
      <c r="I3" s="20"/>
      <c r="J3" s="20"/>
      <c r="K3" s="20"/>
      <c r="L3" s="20"/>
      <c r="M3" s="20"/>
      <c r="N3" s="20"/>
      <c r="O3" s="20"/>
      <c r="P3" s="20">
        <f>+D3+E3+F3+G3+H3+I3+J3+K3+J3+L3+M3+N3+O3</f>
        <v>267544630.68000001</v>
      </c>
      <c r="Q3" s="21"/>
    </row>
    <row r="4" spans="1:17" x14ac:dyDescent="0.25">
      <c r="A4" s="22" t="s">
        <v>2</v>
      </c>
      <c r="B4" s="23">
        <f>SUM(B5:B9)</f>
        <v>873492207</v>
      </c>
      <c r="C4" s="23">
        <f>SUM(C5:C9)</f>
        <v>873492207</v>
      </c>
      <c r="D4" s="23">
        <f>+D5+D6+D7+D8+D9</f>
        <v>38797820.740000002</v>
      </c>
      <c r="E4" s="23">
        <f>+E5+E6+E7+E8+E9</f>
        <v>38040606.519999996</v>
      </c>
      <c r="F4" s="23">
        <f>+F5+F6+F7+F8+F9</f>
        <v>38123399.289999999</v>
      </c>
      <c r="G4" s="23"/>
      <c r="H4" s="23"/>
      <c r="I4" s="23"/>
      <c r="J4" s="23"/>
      <c r="K4" s="23"/>
      <c r="L4" s="23"/>
      <c r="M4" s="23"/>
      <c r="N4" s="23"/>
      <c r="O4" s="23"/>
      <c r="P4" s="20">
        <f t="shared" ref="P4:P46" si="0">+D4+E4+F4+G4+H4+I4+J4+K4+J4+L4+M4+N4+O4</f>
        <v>114961826.54999998</v>
      </c>
      <c r="Q4" s="12"/>
    </row>
    <row r="5" spans="1:17" x14ac:dyDescent="0.25">
      <c r="A5" s="24" t="s">
        <v>3</v>
      </c>
      <c r="B5" s="25">
        <v>673398158</v>
      </c>
      <c r="C5" s="25">
        <v>673398158</v>
      </c>
      <c r="D5" s="25">
        <v>32555811.609999999</v>
      </c>
      <c r="E5" s="25">
        <v>31879515.719999999</v>
      </c>
      <c r="F5" s="26">
        <v>31911143.16</v>
      </c>
      <c r="G5" s="25"/>
      <c r="H5" s="25"/>
      <c r="I5" s="25"/>
      <c r="J5" s="25"/>
      <c r="K5" s="25"/>
      <c r="L5" s="25"/>
      <c r="M5" s="25"/>
      <c r="N5" s="25"/>
      <c r="O5" s="25"/>
      <c r="P5" s="27">
        <f>+D5+E5+F5+G5+H5+I5+J5+K5+J5+L5+M5+N5+O5</f>
        <v>96346470.489999995</v>
      </c>
    </row>
    <row r="6" spans="1:17" x14ac:dyDescent="0.25">
      <c r="A6" s="24" t="s">
        <v>4</v>
      </c>
      <c r="B6" s="25">
        <v>82500000</v>
      </c>
      <c r="C6" s="25">
        <v>82500000</v>
      </c>
      <c r="D6" s="25">
        <v>1673000</v>
      </c>
      <c r="E6" s="25">
        <v>1681000</v>
      </c>
      <c r="F6" s="26">
        <v>1736503.89</v>
      </c>
      <c r="G6" s="25"/>
      <c r="H6" s="25"/>
      <c r="I6" s="25"/>
      <c r="J6" s="25"/>
      <c r="K6" s="25"/>
      <c r="L6" s="25"/>
      <c r="M6" s="25"/>
      <c r="N6" s="25"/>
      <c r="O6" s="25"/>
      <c r="P6" s="27">
        <f t="shared" si="0"/>
        <v>5090503.8899999997</v>
      </c>
    </row>
    <row r="7" spans="1:17" x14ac:dyDescent="0.25">
      <c r="A7" s="24" t="s">
        <v>5</v>
      </c>
      <c r="B7" s="25">
        <v>3000000</v>
      </c>
      <c r="C7" s="25">
        <v>3000000</v>
      </c>
      <c r="D7" s="25">
        <v>0</v>
      </c>
      <c r="E7" s="25">
        <v>0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7">
        <f t="shared" si="0"/>
        <v>0</v>
      </c>
    </row>
    <row r="8" spans="1:17" x14ac:dyDescent="0.25">
      <c r="A8" s="24" t="s">
        <v>50</v>
      </c>
      <c r="B8" s="25">
        <v>46500000</v>
      </c>
      <c r="C8" s="25">
        <v>46500000</v>
      </c>
      <c r="D8" s="25">
        <v>0</v>
      </c>
      <c r="E8" s="25"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7">
        <f t="shared" si="0"/>
        <v>0</v>
      </c>
    </row>
    <row r="9" spans="1:17" x14ac:dyDescent="0.25">
      <c r="A9" s="24" t="s">
        <v>6</v>
      </c>
      <c r="B9" s="25">
        <v>68094049</v>
      </c>
      <c r="C9" s="25">
        <v>68094049</v>
      </c>
      <c r="D9" s="25">
        <v>4569009.13</v>
      </c>
      <c r="E9" s="25">
        <v>4480090.8</v>
      </c>
      <c r="F9" s="26">
        <v>4475752.24</v>
      </c>
      <c r="G9" s="25"/>
      <c r="H9" s="25"/>
      <c r="I9" s="25"/>
      <c r="J9" s="25"/>
      <c r="K9" s="25"/>
      <c r="L9" s="25"/>
      <c r="M9" s="25"/>
      <c r="N9" s="25"/>
      <c r="O9" s="25"/>
      <c r="P9" s="27">
        <f t="shared" si="0"/>
        <v>13524852.17</v>
      </c>
    </row>
    <row r="10" spans="1:17" x14ac:dyDescent="0.25">
      <c r="A10" s="22" t="s">
        <v>7</v>
      </c>
      <c r="B10" s="23">
        <f>SUM(B11:B19)</f>
        <v>498700000</v>
      </c>
      <c r="C10" s="23">
        <f>SUM(C11:C19)</f>
        <v>498700000</v>
      </c>
      <c r="D10" s="23">
        <f>+D11+D12+D13+D14+D15+D16+D17+D18+D19</f>
        <v>38814335.579999998</v>
      </c>
      <c r="E10" s="23">
        <f>+E11+E12+E13+E14+E15+E16+E17+E18+E19</f>
        <v>20922653.420000002</v>
      </c>
      <c r="F10" s="23">
        <f>+F11+F12+F13+F14+F15+F16+F17+F18+F19</f>
        <v>83167634.819999993</v>
      </c>
      <c r="G10" s="23"/>
      <c r="H10" s="23"/>
      <c r="I10" s="23"/>
      <c r="J10" s="23"/>
      <c r="K10" s="23"/>
      <c r="L10" s="23"/>
      <c r="M10" s="23"/>
      <c r="N10" s="23"/>
      <c r="O10" s="23"/>
      <c r="P10" s="20">
        <f t="shared" si="0"/>
        <v>142904623.81999999</v>
      </c>
      <c r="Q10" s="12"/>
    </row>
    <row r="11" spans="1:17" x14ac:dyDescent="0.25">
      <c r="A11" s="24" t="s">
        <v>8</v>
      </c>
      <c r="B11" s="25">
        <v>22200000</v>
      </c>
      <c r="C11" s="25">
        <v>22200000</v>
      </c>
      <c r="D11" s="25">
        <v>0</v>
      </c>
      <c r="E11" s="25">
        <v>1478614.69</v>
      </c>
      <c r="F11" s="26">
        <v>1582122.47</v>
      </c>
      <c r="G11" s="25"/>
      <c r="H11" s="25"/>
      <c r="I11" s="25"/>
      <c r="J11" s="25"/>
      <c r="K11" s="25"/>
      <c r="L11" s="25"/>
      <c r="M11" s="25"/>
      <c r="N11" s="25"/>
      <c r="O11" s="25"/>
      <c r="P11" s="27">
        <f t="shared" si="0"/>
        <v>3060737.16</v>
      </c>
    </row>
    <row r="12" spans="1:17" x14ac:dyDescent="0.25">
      <c r="A12" s="24" t="s">
        <v>9</v>
      </c>
      <c r="B12" s="25">
        <v>64000000</v>
      </c>
      <c r="C12" s="25">
        <v>64000000</v>
      </c>
      <c r="D12" s="25">
        <v>760402.38</v>
      </c>
      <c r="E12" s="25">
        <v>1416</v>
      </c>
      <c r="F12" s="26">
        <v>1043267.5</v>
      </c>
      <c r="G12" s="25"/>
      <c r="H12" s="25"/>
      <c r="I12" s="25"/>
      <c r="J12" s="25"/>
      <c r="K12" s="25"/>
      <c r="L12" s="25"/>
      <c r="M12" s="25"/>
      <c r="N12" s="25"/>
      <c r="O12" s="25"/>
      <c r="P12" s="27">
        <f t="shared" si="0"/>
        <v>1805085.88</v>
      </c>
    </row>
    <row r="13" spans="1:17" x14ac:dyDescent="0.25">
      <c r="A13" s="24" t="s">
        <v>10</v>
      </c>
      <c r="B13" s="25">
        <v>10000000</v>
      </c>
      <c r="C13" s="25">
        <v>10000000</v>
      </c>
      <c r="D13" s="25">
        <v>979101.4</v>
      </c>
      <c r="E13" s="25">
        <v>78000</v>
      </c>
      <c r="F13" s="26">
        <v>0</v>
      </c>
      <c r="G13" s="25"/>
      <c r="H13" s="25"/>
      <c r="I13" s="25"/>
      <c r="J13" s="25"/>
      <c r="K13" s="25"/>
      <c r="L13" s="25"/>
      <c r="M13" s="25"/>
      <c r="N13" s="25"/>
      <c r="O13" s="25"/>
      <c r="P13" s="27">
        <f t="shared" si="0"/>
        <v>1057101.3999999999</v>
      </c>
    </row>
    <row r="14" spans="1:17" x14ac:dyDescent="0.25">
      <c r="A14" s="24" t="s">
        <v>11</v>
      </c>
      <c r="B14" s="25">
        <v>2000000</v>
      </c>
      <c r="C14" s="25">
        <v>2000000</v>
      </c>
      <c r="D14" s="25">
        <v>0</v>
      </c>
      <c r="E14" s="25">
        <v>0</v>
      </c>
      <c r="F14" s="26">
        <v>0</v>
      </c>
      <c r="G14" s="25"/>
      <c r="H14" s="25"/>
      <c r="I14" s="25"/>
      <c r="J14" s="25"/>
      <c r="K14" s="25"/>
      <c r="L14" s="25"/>
      <c r="M14" s="25"/>
      <c r="N14" s="25"/>
      <c r="O14" s="25"/>
      <c r="P14" s="27">
        <f t="shared" si="0"/>
        <v>0</v>
      </c>
    </row>
    <row r="15" spans="1:17" x14ac:dyDescent="0.25">
      <c r="A15" s="24" t="s">
        <v>12</v>
      </c>
      <c r="B15" s="25">
        <v>5000000</v>
      </c>
      <c r="C15" s="25">
        <v>5000000</v>
      </c>
      <c r="D15" s="25">
        <v>121051.8</v>
      </c>
      <c r="E15" s="25">
        <v>23600</v>
      </c>
      <c r="F15" s="26">
        <v>17700</v>
      </c>
      <c r="G15" s="25"/>
      <c r="H15" s="25"/>
      <c r="I15" s="25"/>
      <c r="J15" s="25"/>
      <c r="K15" s="25"/>
      <c r="L15" s="25"/>
      <c r="M15" s="25"/>
      <c r="N15" s="25"/>
      <c r="O15" s="25"/>
      <c r="P15" s="27">
        <f t="shared" si="0"/>
        <v>162351.79999999999</v>
      </c>
    </row>
    <row r="16" spans="1:17" x14ac:dyDescent="0.25">
      <c r="A16" s="24" t="s">
        <v>13</v>
      </c>
      <c r="B16" s="25">
        <v>35000000</v>
      </c>
      <c r="C16" s="25">
        <v>35000000</v>
      </c>
      <c r="D16" s="25">
        <v>0</v>
      </c>
      <c r="E16" s="25">
        <v>2015004.45</v>
      </c>
      <c r="F16" s="26">
        <v>556445.17000000004</v>
      </c>
      <c r="G16" s="25"/>
      <c r="H16" s="25"/>
      <c r="I16" s="25"/>
      <c r="J16" s="25"/>
      <c r="K16" s="25"/>
      <c r="L16" s="25"/>
      <c r="M16" s="25"/>
      <c r="N16" s="25"/>
      <c r="O16" s="25"/>
      <c r="P16" s="27">
        <f t="shared" si="0"/>
        <v>2571449.62</v>
      </c>
    </row>
    <row r="17" spans="1:17" ht="24.75" x14ac:dyDescent="0.25">
      <c r="A17" s="28" t="s">
        <v>14</v>
      </c>
      <c r="B17" s="25">
        <v>70000000</v>
      </c>
      <c r="C17" s="25">
        <v>70000000</v>
      </c>
      <c r="D17" s="25">
        <v>0</v>
      </c>
      <c r="E17" s="25">
        <v>23257.61</v>
      </c>
      <c r="F17" s="26">
        <v>0</v>
      </c>
      <c r="G17" s="25"/>
      <c r="H17" s="25"/>
      <c r="I17" s="25"/>
      <c r="J17" s="25"/>
      <c r="K17" s="25"/>
      <c r="L17" s="25"/>
      <c r="M17" s="25"/>
      <c r="N17" s="25"/>
      <c r="O17" s="25"/>
      <c r="P17" s="27">
        <f t="shared" si="0"/>
        <v>23257.61</v>
      </c>
    </row>
    <row r="18" spans="1:17" x14ac:dyDescent="0.25">
      <c r="A18" s="28" t="s">
        <v>15</v>
      </c>
      <c r="B18" s="25">
        <v>277000000</v>
      </c>
      <c r="C18" s="25">
        <v>277000000</v>
      </c>
      <c r="D18" s="25">
        <v>36941980</v>
      </c>
      <c r="E18" s="25">
        <v>17290960.670000002</v>
      </c>
      <c r="F18" s="26">
        <v>79790750.359999999</v>
      </c>
      <c r="G18" s="25"/>
      <c r="H18" s="25"/>
      <c r="I18" s="25"/>
      <c r="J18" s="25"/>
      <c r="K18" s="25"/>
      <c r="L18" s="25"/>
      <c r="M18" s="25"/>
      <c r="N18" s="25"/>
      <c r="O18" s="25"/>
      <c r="P18" s="27">
        <f t="shared" si="0"/>
        <v>134023691.03</v>
      </c>
    </row>
    <row r="19" spans="1:17" x14ac:dyDescent="0.25">
      <c r="A19" s="24" t="s">
        <v>16</v>
      </c>
      <c r="B19" s="25">
        <v>13500000</v>
      </c>
      <c r="C19" s="25">
        <v>13500000</v>
      </c>
      <c r="D19" s="25">
        <v>11800</v>
      </c>
      <c r="E19" s="25">
        <v>11800</v>
      </c>
      <c r="F19" s="26">
        <v>177349.32</v>
      </c>
      <c r="G19" s="25"/>
      <c r="H19" s="25"/>
      <c r="I19" s="25"/>
      <c r="J19" s="25"/>
      <c r="K19" s="25"/>
      <c r="L19" s="25"/>
      <c r="M19" s="25"/>
      <c r="N19" s="25"/>
      <c r="O19" s="25"/>
      <c r="P19" s="27">
        <f t="shared" si="0"/>
        <v>200949.32</v>
      </c>
    </row>
    <row r="20" spans="1:17" x14ac:dyDescent="0.25">
      <c r="A20" s="22" t="s">
        <v>17</v>
      </c>
      <c r="B20" s="23">
        <f>SUM(B21:B28)</f>
        <v>103100000</v>
      </c>
      <c r="C20" s="23">
        <f>SUM(C21:C28)</f>
        <v>103100000</v>
      </c>
      <c r="D20" s="23">
        <f>+D21+D22+D23+D24+D25+D26+D27+D28</f>
        <v>4160276.09</v>
      </c>
      <c r="E20" s="23">
        <f>+E21+E22+E23+E24+E25+E26+E27+E28</f>
        <v>334573.89</v>
      </c>
      <c r="F20" s="23">
        <f>+F21+F22+F23+F24+F25+F26+F27+F28</f>
        <v>1572959.6800000002</v>
      </c>
      <c r="G20" s="23"/>
      <c r="H20" s="23"/>
      <c r="I20" s="23"/>
      <c r="J20" s="23"/>
      <c r="K20" s="23"/>
      <c r="L20" s="23"/>
      <c r="M20" s="23"/>
      <c r="N20" s="23"/>
      <c r="O20" s="23"/>
      <c r="P20" s="20">
        <f t="shared" si="0"/>
        <v>6067809.6600000001</v>
      </c>
      <c r="Q20" s="12"/>
    </row>
    <row r="21" spans="1:17" x14ac:dyDescent="0.25">
      <c r="A21" s="24" t="s">
        <v>18</v>
      </c>
      <c r="B21" s="25">
        <v>11000000</v>
      </c>
      <c r="C21" s="25">
        <v>11000000</v>
      </c>
      <c r="D21" s="25">
        <v>9027</v>
      </c>
      <c r="E21" s="25">
        <v>0</v>
      </c>
      <c r="F21" s="26">
        <v>386252.65</v>
      </c>
      <c r="G21" s="25"/>
      <c r="H21" s="25"/>
      <c r="I21" s="25"/>
      <c r="J21" s="25"/>
      <c r="K21" s="25"/>
      <c r="L21" s="25"/>
      <c r="M21" s="25"/>
      <c r="N21" s="25"/>
      <c r="O21" s="25"/>
      <c r="P21" s="27">
        <f t="shared" si="0"/>
        <v>395279.65</v>
      </c>
    </row>
    <row r="22" spans="1:17" x14ac:dyDescent="0.25">
      <c r="A22" s="24" t="s">
        <v>19</v>
      </c>
      <c r="B22" s="25">
        <v>4500000</v>
      </c>
      <c r="C22" s="25">
        <v>4500000</v>
      </c>
      <c r="D22" s="25">
        <v>275</v>
      </c>
      <c r="E22" s="25">
        <v>0</v>
      </c>
      <c r="F22" s="26">
        <v>442678.63</v>
      </c>
      <c r="G22" s="25"/>
      <c r="H22" s="25"/>
      <c r="I22" s="25"/>
      <c r="J22" s="25"/>
      <c r="K22" s="25"/>
      <c r="L22" s="25"/>
      <c r="M22" s="25"/>
      <c r="N22" s="25"/>
      <c r="O22" s="25"/>
      <c r="P22" s="27">
        <f t="shared" si="0"/>
        <v>442953.63</v>
      </c>
    </row>
    <row r="23" spans="1:17" x14ac:dyDescent="0.25">
      <c r="A23" s="24" t="s">
        <v>20</v>
      </c>
      <c r="B23" s="25">
        <v>9800000</v>
      </c>
      <c r="C23" s="25">
        <v>9800000</v>
      </c>
      <c r="D23" s="25">
        <v>783326.22</v>
      </c>
      <c r="E23" s="25">
        <v>19680.75</v>
      </c>
      <c r="F23" s="26">
        <v>537999.76</v>
      </c>
      <c r="G23" s="25"/>
      <c r="H23" s="25"/>
      <c r="I23" s="25"/>
      <c r="J23" s="25"/>
      <c r="K23" s="25"/>
      <c r="L23" s="25"/>
      <c r="M23" s="25"/>
      <c r="N23" s="25"/>
      <c r="O23" s="25"/>
      <c r="P23" s="27">
        <f t="shared" si="0"/>
        <v>1341006.73</v>
      </c>
    </row>
    <row r="24" spans="1:17" x14ac:dyDescent="0.25">
      <c r="A24" s="24" t="s">
        <v>21</v>
      </c>
      <c r="B24" s="25">
        <v>4000000</v>
      </c>
      <c r="C24" s="25">
        <v>4000000</v>
      </c>
      <c r="D24" s="25">
        <v>0</v>
      </c>
      <c r="E24" s="25">
        <v>0</v>
      </c>
      <c r="F24" s="25">
        <v>0</v>
      </c>
      <c r="G24" s="25"/>
      <c r="H24" s="25"/>
      <c r="I24" s="25"/>
      <c r="J24" s="25"/>
      <c r="K24" s="25"/>
      <c r="L24" s="25"/>
      <c r="M24" s="25"/>
      <c r="N24" s="25"/>
      <c r="O24" s="25"/>
      <c r="P24" s="27">
        <f t="shared" si="0"/>
        <v>0</v>
      </c>
    </row>
    <row r="25" spans="1:17" x14ac:dyDescent="0.25">
      <c r="A25" s="24" t="s">
        <v>22</v>
      </c>
      <c r="B25" s="25">
        <v>5500000</v>
      </c>
      <c r="C25" s="25">
        <v>5500000</v>
      </c>
      <c r="D25" s="25">
        <v>395758.38</v>
      </c>
      <c r="E25" s="25">
        <v>164476.66</v>
      </c>
      <c r="F25" s="26">
        <v>21334.54</v>
      </c>
      <c r="G25" s="25"/>
      <c r="H25" s="25"/>
      <c r="I25" s="25"/>
      <c r="J25" s="25"/>
      <c r="K25" s="25"/>
      <c r="L25" s="25"/>
      <c r="M25" s="25"/>
      <c r="N25" s="25"/>
      <c r="O25" s="25"/>
      <c r="P25" s="27">
        <f t="shared" si="0"/>
        <v>581569.58000000007</v>
      </c>
    </row>
    <row r="26" spans="1:17" x14ac:dyDescent="0.25">
      <c r="A26" s="24" t="s">
        <v>23</v>
      </c>
      <c r="B26" s="25">
        <v>10000000</v>
      </c>
      <c r="C26" s="25">
        <v>10000000</v>
      </c>
      <c r="D26" s="25">
        <v>303663.17</v>
      </c>
      <c r="E26" s="25">
        <v>50186.25</v>
      </c>
      <c r="F26" s="26">
        <v>150</v>
      </c>
      <c r="G26" s="25"/>
      <c r="H26" s="25"/>
      <c r="I26" s="25"/>
      <c r="J26" s="25"/>
      <c r="K26" s="25"/>
      <c r="L26" s="25"/>
      <c r="M26" s="25"/>
      <c r="N26" s="25"/>
      <c r="O26" s="25"/>
      <c r="P26" s="27">
        <f t="shared" si="0"/>
        <v>353999.42</v>
      </c>
    </row>
    <row r="27" spans="1:17" x14ac:dyDescent="0.25">
      <c r="A27" s="28" t="s">
        <v>24</v>
      </c>
      <c r="B27" s="25">
        <v>26500000</v>
      </c>
      <c r="C27" s="25">
        <v>26500000</v>
      </c>
      <c r="D27" s="25">
        <v>541364.43999999994</v>
      </c>
      <c r="E27" s="25">
        <v>8239.0499999999993</v>
      </c>
      <c r="F27" s="26">
        <v>134092.04999999999</v>
      </c>
      <c r="G27" s="25"/>
      <c r="H27" s="25"/>
      <c r="I27" s="25"/>
      <c r="J27" s="25"/>
      <c r="K27" s="25"/>
      <c r="L27" s="25"/>
      <c r="M27" s="25"/>
      <c r="N27" s="25"/>
      <c r="O27" s="25"/>
      <c r="P27" s="27">
        <f t="shared" si="0"/>
        <v>683695.54</v>
      </c>
    </row>
    <row r="28" spans="1:17" x14ac:dyDescent="0.25">
      <c r="A28" s="24" t="s">
        <v>25</v>
      </c>
      <c r="B28" s="25">
        <v>31800000</v>
      </c>
      <c r="C28" s="25">
        <v>31800000</v>
      </c>
      <c r="D28" s="25">
        <v>2126861.88</v>
      </c>
      <c r="E28" s="25">
        <v>91991.18</v>
      </c>
      <c r="F28" s="26">
        <v>50452.05</v>
      </c>
      <c r="G28" s="25"/>
      <c r="H28" s="25"/>
      <c r="I28" s="25"/>
      <c r="J28" s="25"/>
      <c r="K28" s="25"/>
      <c r="L28" s="25"/>
      <c r="M28" s="25"/>
      <c r="N28" s="25"/>
      <c r="O28" s="25"/>
      <c r="P28" s="27">
        <f t="shared" si="0"/>
        <v>2269305.11</v>
      </c>
    </row>
    <row r="29" spans="1:17" x14ac:dyDescent="0.25">
      <c r="A29" s="22" t="s">
        <v>26</v>
      </c>
      <c r="B29" s="23">
        <f>+B30+B31</f>
        <v>205000000</v>
      </c>
      <c r="C29" s="23">
        <f>+C30+C31</f>
        <v>205000000</v>
      </c>
      <c r="D29" s="23">
        <f>+D30+D31</f>
        <v>934342.5</v>
      </c>
      <c r="E29" s="23">
        <f>+E30+E31</f>
        <v>1005342.5</v>
      </c>
      <c r="F29" s="23">
        <f>+F30+F31</f>
        <v>1571009.17</v>
      </c>
      <c r="G29" s="23"/>
      <c r="H29" s="23"/>
      <c r="I29" s="23"/>
      <c r="J29" s="23"/>
      <c r="K29" s="23"/>
      <c r="L29" s="23"/>
      <c r="M29" s="23"/>
      <c r="N29" s="23"/>
      <c r="O29" s="23"/>
      <c r="P29" s="20">
        <f t="shared" si="0"/>
        <v>3510694.17</v>
      </c>
      <c r="Q29" s="12"/>
    </row>
    <row r="30" spans="1:17" x14ac:dyDescent="0.25">
      <c r="A30" s="24" t="s">
        <v>27</v>
      </c>
      <c r="B30" s="25">
        <v>200000000</v>
      </c>
      <c r="C30" s="25">
        <v>200000000</v>
      </c>
      <c r="D30" s="25">
        <v>934342.5</v>
      </c>
      <c r="E30" s="25">
        <v>1005342.5</v>
      </c>
      <c r="F30" s="26">
        <v>1571009.17</v>
      </c>
      <c r="G30" s="25"/>
      <c r="H30" s="25"/>
      <c r="I30" s="25"/>
      <c r="J30" s="25"/>
      <c r="K30" s="25"/>
      <c r="L30" s="25"/>
      <c r="M30" s="25"/>
      <c r="N30" s="25"/>
      <c r="O30" s="25"/>
      <c r="P30" s="27">
        <f t="shared" si="0"/>
        <v>3510694.17</v>
      </c>
    </row>
    <row r="31" spans="1:17" x14ac:dyDescent="0.25">
      <c r="A31" s="28" t="s">
        <v>28</v>
      </c>
      <c r="B31" s="25">
        <v>5000000</v>
      </c>
      <c r="C31" s="25">
        <v>5000000</v>
      </c>
      <c r="D31" s="25">
        <v>0</v>
      </c>
      <c r="E31" s="25">
        <v>0</v>
      </c>
      <c r="F31" s="25">
        <v>0</v>
      </c>
      <c r="G31" s="25"/>
      <c r="H31" s="25"/>
      <c r="I31" s="25"/>
      <c r="J31" s="25"/>
      <c r="K31" s="25"/>
      <c r="L31" s="25"/>
      <c r="M31" s="25"/>
      <c r="N31" s="25"/>
      <c r="O31" s="25"/>
      <c r="P31" s="27">
        <f t="shared" si="0"/>
        <v>0</v>
      </c>
    </row>
    <row r="32" spans="1:17" x14ac:dyDescent="0.25">
      <c r="A32" s="22" t="s">
        <v>29</v>
      </c>
      <c r="B32" s="23">
        <f>+B33+B34+B35+B36+B37+B38</f>
        <v>112000000</v>
      </c>
      <c r="C32" s="23">
        <f>+C33+C34+C35+C36+C37+C38</f>
        <v>112000000</v>
      </c>
      <c r="D32" s="23">
        <f>+D33+D34+D35+D36+D37+D38</f>
        <v>9070.73</v>
      </c>
      <c r="E32" s="23">
        <f>+E33+E34+E35+E36+E37+E38</f>
        <v>44621.72</v>
      </c>
      <c r="F32" s="23">
        <f>+F33+F34+F35+F36+F37+F38</f>
        <v>45984.03</v>
      </c>
      <c r="G32" s="23"/>
      <c r="H32" s="23"/>
      <c r="I32" s="23"/>
      <c r="J32" s="23"/>
      <c r="K32" s="23"/>
      <c r="L32" s="23"/>
      <c r="M32" s="23"/>
      <c r="N32" s="23"/>
      <c r="O32" s="23"/>
      <c r="P32" s="20">
        <f t="shared" si="0"/>
        <v>99676.479999999996</v>
      </c>
      <c r="Q32" s="12"/>
    </row>
    <row r="33" spans="1:17" x14ac:dyDescent="0.25">
      <c r="A33" s="24" t="s">
        <v>30</v>
      </c>
      <c r="B33" s="25">
        <v>29500000</v>
      </c>
      <c r="C33" s="25">
        <v>29500000</v>
      </c>
      <c r="D33" s="25">
        <v>0</v>
      </c>
      <c r="E33" s="25">
        <v>9944.99</v>
      </c>
      <c r="F33" s="25">
        <v>0</v>
      </c>
      <c r="G33" s="25"/>
      <c r="H33" s="25"/>
      <c r="I33" s="25"/>
      <c r="J33" s="25"/>
      <c r="K33" s="25"/>
      <c r="L33" s="25"/>
      <c r="M33" s="25"/>
      <c r="N33" s="25"/>
      <c r="O33" s="25"/>
      <c r="P33" s="27">
        <f t="shared" si="0"/>
        <v>9944.99</v>
      </c>
    </row>
    <row r="34" spans="1:17" x14ac:dyDescent="0.25">
      <c r="A34" s="28" t="s">
        <v>31</v>
      </c>
      <c r="B34" s="25">
        <v>4500000</v>
      </c>
      <c r="C34" s="25">
        <v>4500000</v>
      </c>
      <c r="D34" s="25">
        <v>9070.73</v>
      </c>
      <c r="E34" s="25">
        <v>9070.73</v>
      </c>
      <c r="F34" s="25">
        <v>0</v>
      </c>
      <c r="G34" s="25"/>
      <c r="H34" s="25"/>
      <c r="I34" s="25"/>
      <c r="J34" s="25"/>
      <c r="K34" s="25"/>
      <c r="L34" s="25"/>
      <c r="M34" s="25"/>
      <c r="N34" s="25"/>
      <c r="O34" s="25"/>
      <c r="P34" s="27">
        <f t="shared" si="0"/>
        <v>18141.46</v>
      </c>
    </row>
    <row r="35" spans="1:17" x14ac:dyDescent="0.25">
      <c r="A35" s="24" t="s">
        <v>32</v>
      </c>
      <c r="B35" s="25">
        <v>5000000</v>
      </c>
      <c r="C35" s="25">
        <v>5000000</v>
      </c>
      <c r="D35" s="25">
        <v>0</v>
      </c>
      <c r="E35" s="25">
        <v>0</v>
      </c>
      <c r="F35" s="25"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27">
        <f t="shared" si="0"/>
        <v>0</v>
      </c>
    </row>
    <row r="36" spans="1:17" x14ac:dyDescent="0.25">
      <c r="A36" s="24" t="s">
        <v>33</v>
      </c>
      <c r="B36" s="25">
        <v>46000000</v>
      </c>
      <c r="C36" s="25">
        <v>46000000</v>
      </c>
      <c r="D36" s="25">
        <v>0</v>
      </c>
      <c r="E36" s="25">
        <v>25606</v>
      </c>
      <c r="F36" s="26">
        <v>45984.03</v>
      </c>
      <c r="G36" s="25"/>
      <c r="H36" s="25"/>
      <c r="I36" s="25"/>
      <c r="J36" s="25"/>
      <c r="K36" s="25"/>
      <c r="L36" s="25"/>
      <c r="M36" s="25"/>
      <c r="N36" s="25"/>
      <c r="O36" s="25"/>
      <c r="P36" s="27">
        <f t="shared" si="0"/>
        <v>71590.03</v>
      </c>
    </row>
    <row r="37" spans="1:17" x14ac:dyDescent="0.25">
      <c r="A37" s="24" t="s">
        <v>34</v>
      </c>
      <c r="B37" s="25">
        <v>2000000</v>
      </c>
      <c r="C37" s="25">
        <v>2000000</v>
      </c>
      <c r="D37" s="25">
        <v>0</v>
      </c>
      <c r="E37" s="25">
        <v>0</v>
      </c>
      <c r="F37" s="25">
        <v>0</v>
      </c>
      <c r="G37" s="25"/>
      <c r="H37" s="25"/>
      <c r="I37" s="25"/>
      <c r="J37" s="25"/>
      <c r="K37" s="25"/>
      <c r="L37" s="25"/>
      <c r="M37" s="25"/>
      <c r="N37" s="25"/>
      <c r="O37" s="25"/>
      <c r="P37" s="27">
        <f t="shared" si="0"/>
        <v>0</v>
      </c>
    </row>
    <row r="38" spans="1:17" x14ac:dyDescent="0.25">
      <c r="A38" s="24" t="s">
        <v>35</v>
      </c>
      <c r="B38" s="25">
        <v>25000000</v>
      </c>
      <c r="C38" s="25">
        <v>25000000</v>
      </c>
      <c r="D38" s="25">
        <v>0</v>
      </c>
      <c r="E38" s="25">
        <v>0</v>
      </c>
      <c r="F38" s="25">
        <v>0</v>
      </c>
      <c r="G38" s="25"/>
      <c r="H38" s="25"/>
      <c r="I38" s="25"/>
      <c r="J38" s="25"/>
      <c r="K38" s="25"/>
      <c r="L38" s="25"/>
      <c r="M38" s="25"/>
      <c r="N38" s="25"/>
      <c r="O38" s="25"/>
      <c r="P38" s="27">
        <f t="shared" si="0"/>
        <v>0</v>
      </c>
    </row>
    <row r="39" spans="1:17" x14ac:dyDescent="0.25">
      <c r="A39" s="22" t="s">
        <v>36</v>
      </c>
      <c r="B39" s="23">
        <f>+B40</f>
        <v>22000000</v>
      </c>
      <c r="C39" s="23">
        <f>+C40</f>
        <v>22000000</v>
      </c>
      <c r="D39" s="23">
        <f>+D40</f>
        <v>0</v>
      </c>
      <c r="E39" s="23">
        <f>+E40</f>
        <v>0</v>
      </c>
      <c r="F39" s="23">
        <f>+F40</f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0">
        <f t="shared" si="0"/>
        <v>0</v>
      </c>
      <c r="Q39" s="12"/>
    </row>
    <row r="40" spans="1:17" x14ac:dyDescent="0.25">
      <c r="A40" s="24" t="s">
        <v>37</v>
      </c>
      <c r="B40" s="25">
        <v>22000000</v>
      </c>
      <c r="C40" s="25">
        <v>22000000</v>
      </c>
      <c r="D40" s="25">
        <v>0</v>
      </c>
      <c r="E40" s="25"/>
      <c r="F40" s="25">
        <v>0</v>
      </c>
      <c r="G40" s="25"/>
      <c r="H40" s="25"/>
      <c r="I40" s="25"/>
      <c r="J40" s="25"/>
      <c r="K40" s="25"/>
      <c r="L40" s="25"/>
      <c r="M40" s="25"/>
      <c r="N40" s="25"/>
      <c r="O40" s="25"/>
      <c r="P40" s="27">
        <f t="shared" si="0"/>
        <v>0</v>
      </c>
    </row>
    <row r="41" spans="1:17" x14ac:dyDescent="0.25">
      <c r="A41" s="19" t="s">
        <v>68</v>
      </c>
      <c r="B41" s="20">
        <f>+B42+B44</f>
        <v>70000000</v>
      </c>
      <c r="C41" s="20">
        <f>+C42+C44</f>
        <v>70000000</v>
      </c>
      <c r="D41" s="20">
        <f>+D42+D44</f>
        <v>2544172.92</v>
      </c>
      <c r="E41" s="20">
        <f>+E42+E44</f>
        <v>3580523.19</v>
      </c>
      <c r="F41" s="20">
        <f>+F42+F44</f>
        <v>2737054.19</v>
      </c>
      <c r="G41" s="20"/>
      <c r="H41" s="20"/>
      <c r="I41" s="20"/>
      <c r="J41" s="20"/>
      <c r="K41" s="20"/>
      <c r="L41" s="20"/>
      <c r="M41" s="20"/>
      <c r="N41" s="20"/>
      <c r="O41" s="20"/>
      <c r="P41" s="20">
        <f t="shared" si="0"/>
        <v>8861750.2999999989</v>
      </c>
      <c r="Q41" s="21"/>
    </row>
    <row r="42" spans="1:17" x14ac:dyDescent="0.25">
      <c r="A42" s="22" t="s">
        <v>38</v>
      </c>
      <c r="B42" s="23">
        <f>+B43</f>
        <v>20000000</v>
      </c>
      <c r="C42" s="23">
        <f>+C43</f>
        <v>20000000</v>
      </c>
      <c r="D42" s="23">
        <f>+D43</f>
        <v>0</v>
      </c>
      <c r="E42" s="23">
        <f>+E43</f>
        <v>0</v>
      </c>
      <c r="F42" s="23">
        <f>+F43</f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0">
        <f t="shared" si="0"/>
        <v>0</v>
      </c>
      <c r="Q42" s="12"/>
    </row>
    <row r="43" spans="1:17" x14ac:dyDescent="0.25">
      <c r="A43" s="29" t="s">
        <v>69</v>
      </c>
      <c r="B43" s="25">
        <v>20000000</v>
      </c>
      <c r="C43" s="25">
        <v>20000000</v>
      </c>
      <c r="D43" s="25">
        <v>0</v>
      </c>
      <c r="E43" s="25">
        <v>0</v>
      </c>
      <c r="F43" s="25">
        <v>0</v>
      </c>
      <c r="G43" s="25"/>
      <c r="H43" s="25"/>
      <c r="I43" s="25"/>
      <c r="J43" s="25"/>
      <c r="K43" s="25"/>
      <c r="L43" s="25"/>
      <c r="M43" s="25"/>
      <c r="N43" s="25"/>
      <c r="O43" s="25"/>
      <c r="P43" s="27">
        <f t="shared" si="0"/>
        <v>0</v>
      </c>
    </row>
    <row r="44" spans="1:17" x14ac:dyDescent="0.25">
      <c r="A44" s="22" t="s">
        <v>40</v>
      </c>
      <c r="B44" s="23">
        <f>+B45</f>
        <v>50000000</v>
      </c>
      <c r="C44" s="23">
        <f>+C45</f>
        <v>50000000</v>
      </c>
      <c r="D44" s="23">
        <f>+D45</f>
        <v>2544172.92</v>
      </c>
      <c r="E44" s="23">
        <f>+E45</f>
        <v>3580523.19</v>
      </c>
      <c r="F44" s="23">
        <f>+F45</f>
        <v>2737054.19</v>
      </c>
      <c r="G44" s="23"/>
      <c r="H44" s="23"/>
      <c r="I44" s="23"/>
      <c r="J44" s="23"/>
      <c r="K44" s="23"/>
      <c r="L44" s="23"/>
      <c r="M44" s="23"/>
      <c r="N44" s="23"/>
      <c r="O44" s="23"/>
      <c r="P44" s="20">
        <f t="shared" si="0"/>
        <v>8861750.2999999989</v>
      </c>
      <c r="Q44" s="12"/>
    </row>
    <row r="45" spans="1:17" x14ac:dyDescent="0.25">
      <c r="A45" s="29" t="s">
        <v>70</v>
      </c>
      <c r="B45" s="25">
        <v>50000000</v>
      </c>
      <c r="C45" s="25">
        <v>50000000</v>
      </c>
      <c r="D45" s="25">
        <v>2544172.92</v>
      </c>
      <c r="E45" s="25">
        <v>3580523.19</v>
      </c>
      <c r="F45" s="26">
        <v>2737054.19</v>
      </c>
      <c r="G45" s="25"/>
      <c r="H45" s="25"/>
      <c r="I45" s="25"/>
      <c r="J45" s="25"/>
      <c r="K45" s="25"/>
      <c r="L45" s="25"/>
      <c r="M45" s="25"/>
      <c r="N45" s="25"/>
      <c r="O45" s="25"/>
      <c r="P45" s="27">
        <f t="shared" si="0"/>
        <v>8861750.2999999989</v>
      </c>
    </row>
    <row r="46" spans="1:17" x14ac:dyDescent="0.25">
      <c r="A46" s="30" t="s">
        <v>0</v>
      </c>
      <c r="B46" s="31">
        <f>+B41+B3</f>
        <v>1884292207</v>
      </c>
      <c r="C46" s="31">
        <f>+C41+C3</f>
        <v>1884292207</v>
      </c>
      <c r="D46" s="31">
        <f>+D41+D3</f>
        <v>85260018.560000002</v>
      </c>
      <c r="E46" s="31">
        <f>+E41+E3</f>
        <v>63928321.239999995</v>
      </c>
      <c r="F46" s="31">
        <f>+F41+F3</f>
        <v>127218041.17999999</v>
      </c>
      <c r="G46" s="31"/>
      <c r="H46" s="31"/>
      <c r="I46" s="31"/>
      <c r="J46" s="31"/>
      <c r="K46" s="31"/>
      <c r="L46" s="31"/>
      <c r="M46" s="31"/>
      <c r="N46" s="31"/>
      <c r="O46" s="31"/>
      <c r="P46" s="31">
        <f t="shared" si="0"/>
        <v>276406380.98000002</v>
      </c>
      <c r="Q46" s="21"/>
    </row>
    <row r="47" spans="1:17" x14ac:dyDescent="0.25">
      <c r="A47" s="2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7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32"/>
      <c r="B51" s="1"/>
      <c r="C51" s="1"/>
      <c r="D51" s="1"/>
      <c r="E51" s="1"/>
      <c r="F51" s="33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32"/>
      <c r="B52" s="1"/>
      <c r="C52" s="1"/>
      <c r="D52" s="1"/>
      <c r="E52" s="1"/>
      <c r="F52" s="33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DC3D-6545-4A82-9B81-CA61E30B3052}">
  <dimension ref="A7:N89"/>
  <sheetViews>
    <sheetView tabSelected="1" workbookViewId="0">
      <selection activeCell="Q11" sqref="Q11"/>
    </sheetView>
  </sheetViews>
  <sheetFormatPr defaultRowHeight="15" x14ac:dyDescent="0.25"/>
  <cols>
    <col min="1" max="1" width="86.5703125" bestFit="1" customWidth="1"/>
    <col min="2" max="3" width="12.7109375" bestFit="1" customWidth="1"/>
    <col min="4" max="4" width="13.85546875" bestFit="1" customWidth="1"/>
    <col min="10" max="10" width="11.42578125" bestFit="1" customWidth="1"/>
    <col min="12" max="12" width="11" bestFit="1" customWidth="1"/>
    <col min="13" max="13" width="10.140625" bestFit="1" customWidth="1"/>
    <col min="14" max="14" width="16" bestFit="1" customWidth="1"/>
  </cols>
  <sheetData>
    <row r="7" spans="1:14" s="12" customFormat="1" x14ac:dyDescent="0.25">
      <c r="A7" s="12" t="s">
        <v>72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</row>
    <row r="8" spans="1:14" x14ac:dyDescent="0.25">
      <c r="A8" t="s">
        <v>73</v>
      </c>
      <c r="B8" s="1">
        <v>40626379.030000001</v>
      </c>
      <c r="C8" s="1">
        <v>34859443.219999999</v>
      </c>
      <c r="D8" s="1">
        <v>37034308.969999999</v>
      </c>
      <c r="N8" s="1">
        <v>112520131.22</v>
      </c>
    </row>
    <row r="9" spans="1:14" x14ac:dyDescent="0.25">
      <c r="A9" t="s">
        <v>74</v>
      </c>
      <c r="B9" s="1">
        <v>7794926.1399999997</v>
      </c>
      <c r="C9" s="1">
        <v>24846719.219999999</v>
      </c>
      <c r="D9" s="1">
        <v>20088486.670000002</v>
      </c>
      <c r="N9" s="1">
        <v>52730132.030000001</v>
      </c>
    </row>
    <row r="10" spans="1:14" x14ac:dyDescent="0.25">
      <c r="A10" t="s">
        <v>1</v>
      </c>
      <c r="B10" s="1">
        <v>7794926.1399999997</v>
      </c>
      <c r="C10" s="1">
        <v>24846719.219999999</v>
      </c>
      <c r="D10" s="1">
        <v>20088486.670000002</v>
      </c>
      <c r="N10" s="1">
        <v>52730132.030000001</v>
      </c>
    </row>
    <row r="11" spans="1:14" x14ac:dyDescent="0.25">
      <c r="A11" t="s">
        <v>2</v>
      </c>
      <c r="B11" s="1">
        <v>7794926.1399999997</v>
      </c>
      <c r="C11" s="1">
        <v>24846719.219999999</v>
      </c>
      <c r="D11" s="1">
        <v>20088486.670000002</v>
      </c>
      <c r="N11" s="1">
        <v>52730132.030000001</v>
      </c>
    </row>
    <row r="12" spans="1:14" x14ac:dyDescent="0.25">
      <c r="A12" t="s">
        <v>3</v>
      </c>
      <c r="B12" s="1">
        <v>5962140.4800000004</v>
      </c>
      <c r="C12" s="1">
        <v>21556879.640000001</v>
      </c>
      <c r="D12" s="1">
        <v>17430737.149999999</v>
      </c>
      <c r="N12" s="1">
        <v>44949757.270000003</v>
      </c>
    </row>
    <row r="13" spans="1:14" x14ac:dyDescent="0.25">
      <c r="A13" t="s">
        <v>6</v>
      </c>
      <c r="B13" s="1">
        <v>1832785.66</v>
      </c>
      <c r="C13" s="1">
        <v>3289839.58</v>
      </c>
      <c r="D13" s="1">
        <v>2657749.52</v>
      </c>
      <c r="N13" s="1">
        <v>7780374.7599999998</v>
      </c>
    </row>
    <row r="14" spans="1:14" x14ac:dyDescent="0.25">
      <c r="A14" t="s">
        <v>75</v>
      </c>
      <c r="B14" s="1">
        <v>32831452.890000001</v>
      </c>
      <c r="C14" s="1">
        <v>10012724</v>
      </c>
      <c r="D14" s="1">
        <v>16945822.300000001</v>
      </c>
      <c r="N14" s="1">
        <v>59789999.189999998</v>
      </c>
    </row>
    <row r="15" spans="1:14" x14ac:dyDescent="0.25">
      <c r="A15" t="s">
        <v>1</v>
      </c>
      <c r="B15" s="1">
        <v>32831452.890000001</v>
      </c>
      <c r="C15" s="1">
        <v>10012724</v>
      </c>
      <c r="D15" s="1">
        <v>16945822.300000001</v>
      </c>
      <c r="N15" s="1">
        <v>59789999.189999998</v>
      </c>
    </row>
    <row r="16" spans="1:14" x14ac:dyDescent="0.25">
      <c r="A16" t="s">
        <v>2</v>
      </c>
      <c r="B16" s="1">
        <v>26594253.850000001</v>
      </c>
      <c r="C16" s="1">
        <v>5834760.6100000003</v>
      </c>
      <c r="D16" s="1">
        <v>11705943.77</v>
      </c>
      <c r="N16" s="1">
        <v>44134958.229999997</v>
      </c>
    </row>
    <row r="17" spans="1:14" x14ac:dyDescent="0.25">
      <c r="A17" t="s">
        <v>3</v>
      </c>
      <c r="B17" s="1">
        <v>24921253.850000001</v>
      </c>
      <c r="C17" s="1">
        <v>3863011.43</v>
      </c>
      <c r="D17" s="1">
        <v>8932617.8499999996</v>
      </c>
      <c r="N17" s="1">
        <v>37716883.130000003</v>
      </c>
    </row>
    <row r="18" spans="1:14" x14ac:dyDescent="0.25">
      <c r="A18" t="s">
        <v>4</v>
      </c>
      <c r="B18" s="1">
        <v>1673000</v>
      </c>
      <c r="C18" s="1">
        <v>1563000</v>
      </c>
      <c r="D18" s="1">
        <v>1736503.89</v>
      </c>
      <c r="N18" s="1">
        <v>4972503.8899999997</v>
      </c>
    </row>
    <row r="19" spans="1:14" x14ac:dyDescent="0.25">
      <c r="A19" t="s">
        <v>6</v>
      </c>
      <c r="B19">
        <v>0</v>
      </c>
      <c r="C19" s="1">
        <v>408749.18</v>
      </c>
      <c r="D19" s="1">
        <v>1036822.03</v>
      </c>
      <c r="N19" s="1">
        <v>1445571.21</v>
      </c>
    </row>
    <row r="20" spans="1:14" x14ac:dyDescent="0.25">
      <c r="A20" t="s">
        <v>7</v>
      </c>
      <c r="B20" s="1">
        <v>2067682.3</v>
      </c>
      <c r="C20" s="1">
        <v>3800653.42</v>
      </c>
      <c r="D20" s="1">
        <v>3620934.82</v>
      </c>
      <c r="N20" s="1">
        <v>9489270.5399999991</v>
      </c>
    </row>
    <row r="21" spans="1:14" x14ac:dyDescent="0.25">
      <c r="A21" t="s">
        <v>8</v>
      </c>
      <c r="B21">
        <v>0</v>
      </c>
      <c r="C21" s="1">
        <v>1478614.69</v>
      </c>
      <c r="D21" s="1">
        <v>1582122.47</v>
      </c>
      <c r="N21" s="1">
        <v>3060737.16</v>
      </c>
    </row>
    <row r="22" spans="1:14" x14ac:dyDescent="0.25">
      <c r="A22" t="s">
        <v>9</v>
      </c>
      <c r="B22" s="1">
        <v>760402.38</v>
      </c>
      <c r="C22" s="1">
        <v>1416</v>
      </c>
      <c r="D22" s="1">
        <v>1043267.5</v>
      </c>
      <c r="N22" s="1">
        <v>1805085.88</v>
      </c>
    </row>
    <row r="23" spans="1:14" x14ac:dyDescent="0.25">
      <c r="A23" t="s">
        <v>10</v>
      </c>
      <c r="B23" s="1">
        <v>979101.4</v>
      </c>
      <c r="C23" s="1">
        <v>78000</v>
      </c>
      <c r="D23">
        <v>0</v>
      </c>
      <c r="N23" s="1">
        <v>1057101.3999999999</v>
      </c>
    </row>
    <row r="24" spans="1:14" x14ac:dyDescent="0.25">
      <c r="A24" t="s">
        <v>12</v>
      </c>
      <c r="B24" s="1">
        <v>121051.8</v>
      </c>
      <c r="C24" s="1">
        <v>23600</v>
      </c>
      <c r="D24" s="1">
        <v>17700</v>
      </c>
      <c r="N24" s="1">
        <v>162351.79999999999</v>
      </c>
    </row>
    <row r="25" spans="1:14" x14ac:dyDescent="0.25">
      <c r="A25" t="s">
        <v>13</v>
      </c>
      <c r="B25">
        <v>0</v>
      </c>
      <c r="C25" s="1">
        <v>2015004.45</v>
      </c>
      <c r="D25" s="1">
        <v>556445.17000000004</v>
      </c>
      <c r="N25" s="1">
        <v>2571449.62</v>
      </c>
    </row>
    <row r="26" spans="1:14" x14ac:dyDescent="0.25">
      <c r="A26" t="s">
        <v>14</v>
      </c>
      <c r="B26">
        <v>0</v>
      </c>
      <c r="C26" s="1">
        <v>23257.61</v>
      </c>
      <c r="D26">
        <v>0</v>
      </c>
      <c r="N26" s="1">
        <v>23257.61</v>
      </c>
    </row>
    <row r="27" spans="1:14" x14ac:dyDescent="0.25">
      <c r="A27" t="s">
        <v>15</v>
      </c>
      <c r="B27" s="1">
        <v>195326.72</v>
      </c>
      <c r="C27" s="1">
        <v>168960.67</v>
      </c>
      <c r="D27" s="1">
        <v>244050.36</v>
      </c>
      <c r="N27" s="1">
        <v>608337.75</v>
      </c>
    </row>
    <row r="28" spans="1:14" x14ac:dyDescent="0.25">
      <c r="A28" t="s">
        <v>16</v>
      </c>
      <c r="B28" s="1">
        <v>11800</v>
      </c>
      <c r="C28" s="1">
        <v>11800</v>
      </c>
      <c r="D28" s="1">
        <v>177349.32</v>
      </c>
      <c r="N28" s="1">
        <v>200949.32</v>
      </c>
    </row>
    <row r="29" spans="1:14" x14ac:dyDescent="0.25">
      <c r="A29" t="s">
        <v>17</v>
      </c>
      <c r="B29" s="1">
        <v>4160446.01</v>
      </c>
      <c r="C29" s="1">
        <v>332688.25</v>
      </c>
      <c r="D29" s="1">
        <v>1572959.68</v>
      </c>
      <c r="N29" s="1">
        <v>6066093.9400000004</v>
      </c>
    </row>
    <row r="30" spans="1:14" x14ac:dyDescent="0.25">
      <c r="A30" t="s">
        <v>18</v>
      </c>
      <c r="B30" s="1">
        <v>9027</v>
      </c>
      <c r="C30">
        <v>0</v>
      </c>
      <c r="D30" s="1">
        <v>386252.65</v>
      </c>
      <c r="N30" s="1">
        <v>395279.65</v>
      </c>
    </row>
    <row r="31" spans="1:14" x14ac:dyDescent="0.25">
      <c r="A31" t="s">
        <v>19</v>
      </c>
      <c r="B31">
        <v>275</v>
      </c>
      <c r="C31">
        <v>0</v>
      </c>
      <c r="D31" s="1">
        <v>442678.63</v>
      </c>
      <c r="N31" s="1">
        <v>442953.63</v>
      </c>
    </row>
    <row r="32" spans="1:14" x14ac:dyDescent="0.25">
      <c r="A32" t="s">
        <v>76</v>
      </c>
      <c r="B32" s="1">
        <v>783326.22</v>
      </c>
      <c r="C32" s="1">
        <v>19680.75</v>
      </c>
      <c r="D32" s="1">
        <v>537999.76</v>
      </c>
      <c r="N32" s="1">
        <v>1341006.73</v>
      </c>
    </row>
    <row r="33" spans="1:14" x14ac:dyDescent="0.25">
      <c r="A33" t="s">
        <v>77</v>
      </c>
      <c r="B33" s="1">
        <v>395758.38</v>
      </c>
      <c r="C33" s="1">
        <v>164476.66</v>
      </c>
      <c r="D33" s="1">
        <v>21334.54</v>
      </c>
      <c r="N33" s="1">
        <v>581569.57999999996</v>
      </c>
    </row>
    <row r="34" spans="1:14" x14ac:dyDescent="0.25">
      <c r="A34" t="s">
        <v>23</v>
      </c>
      <c r="B34" s="1">
        <v>281962.96999999997</v>
      </c>
      <c r="C34" s="1">
        <v>50186.25</v>
      </c>
      <c r="D34">
        <v>150</v>
      </c>
      <c r="N34" s="1">
        <v>332299.21999999997</v>
      </c>
    </row>
    <row r="35" spans="1:14" x14ac:dyDescent="0.25">
      <c r="A35" t="s">
        <v>24</v>
      </c>
      <c r="B35" s="1">
        <v>541364.43999999994</v>
      </c>
      <c r="C35" s="1">
        <v>8239.0499999999993</v>
      </c>
      <c r="D35" s="1">
        <v>134092.04999999999</v>
      </c>
      <c r="N35" s="1">
        <v>683695.54</v>
      </c>
    </row>
    <row r="36" spans="1:14" x14ac:dyDescent="0.25">
      <c r="A36" t="s">
        <v>25</v>
      </c>
      <c r="B36" s="1">
        <v>2148732</v>
      </c>
      <c r="C36" s="1">
        <v>90105.54</v>
      </c>
      <c r="D36" s="1">
        <v>50452.05</v>
      </c>
      <c r="N36" s="1">
        <v>2289289.59</v>
      </c>
    </row>
    <row r="37" spans="1:14" x14ac:dyDescent="0.25">
      <c r="A37" t="s">
        <v>29</v>
      </c>
      <c r="B37" s="1">
        <v>9070.73</v>
      </c>
      <c r="C37" s="1">
        <v>44621.72</v>
      </c>
      <c r="D37" s="1">
        <v>45984.03</v>
      </c>
      <c r="N37" s="1">
        <v>99676.479999999996</v>
      </c>
    </row>
    <row r="38" spans="1:14" x14ac:dyDescent="0.25">
      <c r="A38" t="s">
        <v>30</v>
      </c>
      <c r="B38">
        <v>0</v>
      </c>
      <c r="C38" s="1">
        <v>9944.99</v>
      </c>
      <c r="D38">
        <v>0</v>
      </c>
      <c r="N38" s="1">
        <v>9944.99</v>
      </c>
    </row>
    <row r="39" spans="1:14" x14ac:dyDescent="0.25">
      <c r="A39" t="s">
        <v>78</v>
      </c>
      <c r="B39" s="1">
        <v>9070.73</v>
      </c>
      <c r="C39" s="1">
        <v>9070.73</v>
      </c>
      <c r="D39">
        <v>0</v>
      </c>
      <c r="N39" s="1">
        <v>18141.46</v>
      </c>
    </row>
    <row r="40" spans="1:14" x14ac:dyDescent="0.25">
      <c r="A40" t="s">
        <v>33</v>
      </c>
      <c r="B40">
        <v>0</v>
      </c>
      <c r="C40" s="1">
        <v>25606</v>
      </c>
      <c r="D40" s="1">
        <v>45984.03</v>
      </c>
      <c r="N40" s="1">
        <v>71590.03</v>
      </c>
    </row>
    <row r="41" spans="1:14" x14ac:dyDescent="0.25">
      <c r="A41" t="s">
        <v>35</v>
      </c>
      <c r="B41">
        <v>0</v>
      </c>
      <c r="C41">
        <v>0</v>
      </c>
      <c r="D41">
        <v>0</v>
      </c>
      <c r="N41">
        <v>0</v>
      </c>
    </row>
    <row r="42" spans="1:14" x14ac:dyDescent="0.25">
      <c r="A42" t="s">
        <v>79</v>
      </c>
      <c r="B42" s="1">
        <v>39040853.859999999</v>
      </c>
      <c r="C42" s="1">
        <v>23341990.98</v>
      </c>
      <c r="D42" s="1">
        <v>84735993.170000002</v>
      </c>
      <c r="N42" s="1">
        <v>147118838.00999999</v>
      </c>
    </row>
    <row r="43" spans="1:14" x14ac:dyDescent="0.25">
      <c r="A43" t="s">
        <v>74</v>
      </c>
      <c r="B43" s="1">
        <v>2205073.86</v>
      </c>
      <c r="C43" s="1">
        <v>4782856.13</v>
      </c>
      <c r="D43" s="1">
        <v>4766132.9000000004</v>
      </c>
      <c r="N43" s="1">
        <v>11754062.890000001</v>
      </c>
    </row>
    <row r="44" spans="1:14" x14ac:dyDescent="0.25">
      <c r="A44" t="s">
        <v>1</v>
      </c>
      <c r="B44" s="1">
        <v>2205073.86</v>
      </c>
      <c r="C44" s="1">
        <v>4782856.13</v>
      </c>
      <c r="D44" s="1">
        <v>4766132.9000000004</v>
      </c>
      <c r="N44" s="1">
        <v>11754062.890000001</v>
      </c>
    </row>
    <row r="45" spans="1:14" x14ac:dyDescent="0.25">
      <c r="A45" t="s">
        <v>2</v>
      </c>
      <c r="B45" s="1">
        <v>2205073.86</v>
      </c>
      <c r="C45" s="1">
        <v>4782856.13</v>
      </c>
      <c r="D45" s="1">
        <v>4766132.9000000004</v>
      </c>
      <c r="N45" s="1">
        <v>11754062.890000001</v>
      </c>
    </row>
    <row r="46" spans="1:14" x14ac:dyDescent="0.25">
      <c r="A46" t="s">
        <v>3</v>
      </c>
      <c r="B46" s="1">
        <v>925751.3</v>
      </c>
      <c r="C46" s="1">
        <v>4148984.8</v>
      </c>
      <c r="D46" s="1">
        <v>4134634.8</v>
      </c>
      <c r="N46" s="1">
        <v>9209370.9000000004</v>
      </c>
    </row>
    <row r="47" spans="1:14" x14ac:dyDescent="0.25">
      <c r="A47" t="s">
        <v>6</v>
      </c>
      <c r="B47" s="1">
        <v>1279322.56</v>
      </c>
      <c r="C47" s="1">
        <v>633871.32999999996</v>
      </c>
      <c r="D47" s="1">
        <v>631498.1</v>
      </c>
      <c r="N47" s="1">
        <v>2544691.9900000002</v>
      </c>
    </row>
    <row r="48" spans="1:14" x14ac:dyDescent="0.25">
      <c r="A48" t="s">
        <v>75</v>
      </c>
      <c r="B48" s="1">
        <v>36835780</v>
      </c>
      <c r="C48" s="1">
        <v>18559134.850000001</v>
      </c>
      <c r="D48" s="1">
        <v>79969860.269999996</v>
      </c>
      <c r="N48" s="1">
        <v>135364775.12</v>
      </c>
    </row>
    <row r="49" spans="1:14" x14ac:dyDescent="0.25">
      <c r="A49" t="s">
        <v>1</v>
      </c>
      <c r="B49" s="1">
        <v>36835780</v>
      </c>
      <c r="C49" s="1">
        <v>18559134.850000001</v>
      </c>
      <c r="D49" s="1">
        <v>79969860.269999996</v>
      </c>
      <c r="N49" s="1">
        <v>135364775.12</v>
      </c>
    </row>
    <row r="50" spans="1:14" x14ac:dyDescent="0.25">
      <c r="A50" t="s">
        <v>2</v>
      </c>
      <c r="B50">
        <v>0</v>
      </c>
      <c r="C50" s="1">
        <v>1437134.85</v>
      </c>
      <c r="D50" s="1">
        <v>423160.27</v>
      </c>
      <c r="N50" s="1">
        <v>1860295.12</v>
      </c>
    </row>
    <row r="51" spans="1:14" x14ac:dyDescent="0.25">
      <c r="A51" t="s">
        <v>3</v>
      </c>
      <c r="B51">
        <v>0</v>
      </c>
      <c r="C51" s="1">
        <v>1319134.8500000001</v>
      </c>
      <c r="D51" s="1">
        <v>421648.36</v>
      </c>
      <c r="N51" s="1">
        <v>1740783.21</v>
      </c>
    </row>
    <row r="52" spans="1:14" x14ac:dyDescent="0.25">
      <c r="A52" t="s">
        <v>4</v>
      </c>
      <c r="B52">
        <v>0</v>
      </c>
      <c r="C52" s="1">
        <v>118000</v>
      </c>
      <c r="D52" s="1">
        <v>1511.91</v>
      </c>
      <c r="N52" s="1">
        <v>119511.91</v>
      </c>
    </row>
    <row r="53" spans="1:14" x14ac:dyDescent="0.25">
      <c r="A53" t="s">
        <v>7</v>
      </c>
      <c r="B53" s="1">
        <v>36835780</v>
      </c>
      <c r="C53" s="1">
        <v>17122000</v>
      </c>
      <c r="D53" s="1">
        <v>79546700</v>
      </c>
      <c r="N53" s="1">
        <v>133504480</v>
      </c>
    </row>
    <row r="54" spans="1:14" x14ac:dyDescent="0.25">
      <c r="A54" t="s">
        <v>9</v>
      </c>
      <c r="B54">
        <v>0</v>
      </c>
      <c r="C54">
        <v>0</v>
      </c>
      <c r="D54">
        <v>0</v>
      </c>
      <c r="N54">
        <v>0</v>
      </c>
    </row>
    <row r="55" spans="1:14" x14ac:dyDescent="0.25">
      <c r="A55" t="s">
        <v>15</v>
      </c>
      <c r="B55" s="1">
        <v>36835780</v>
      </c>
      <c r="C55" s="1">
        <v>17122000</v>
      </c>
      <c r="D55" s="1">
        <v>79546700</v>
      </c>
      <c r="N55" s="1">
        <v>133504480</v>
      </c>
    </row>
    <row r="56" spans="1:14" x14ac:dyDescent="0.25">
      <c r="A56" t="s">
        <v>80</v>
      </c>
      <c r="B56" s="1">
        <v>2941145.25</v>
      </c>
      <c r="C56" s="1">
        <v>1967896.35</v>
      </c>
      <c r="D56" s="1">
        <v>1986550.68</v>
      </c>
      <c r="N56" s="1">
        <v>6895592.2800000003</v>
      </c>
    </row>
    <row r="57" spans="1:14" x14ac:dyDescent="0.25">
      <c r="A57" t="s">
        <v>74</v>
      </c>
      <c r="B57">
        <v>0</v>
      </c>
      <c r="C57" s="1">
        <v>1117135.71</v>
      </c>
      <c r="D57" s="1">
        <v>1117135.71</v>
      </c>
      <c r="N57" s="1">
        <v>2234271.42</v>
      </c>
    </row>
    <row r="58" spans="1:14" x14ac:dyDescent="0.25">
      <c r="A58" t="s">
        <v>1</v>
      </c>
      <c r="B58">
        <v>0</v>
      </c>
      <c r="C58" s="1">
        <v>1117135.71</v>
      </c>
      <c r="D58" s="1">
        <v>1117135.71</v>
      </c>
      <c r="N58" s="1">
        <v>2234271.42</v>
      </c>
    </row>
    <row r="59" spans="1:14" x14ac:dyDescent="0.25">
      <c r="A59" t="s">
        <v>2</v>
      </c>
      <c r="B59">
        <v>0</v>
      </c>
      <c r="C59" s="1">
        <v>1117135.71</v>
      </c>
      <c r="D59" s="1">
        <v>1117135.71</v>
      </c>
      <c r="N59" s="1">
        <v>2234271.42</v>
      </c>
    </row>
    <row r="60" spans="1:14" x14ac:dyDescent="0.25">
      <c r="A60" t="s">
        <v>3</v>
      </c>
      <c r="B60">
        <v>0</v>
      </c>
      <c r="C60" s="1">
        <v>969505</v>
      </c>
      <c r="D60" s="1">
        <v>969505</v>
      </c>
      <c r="N60" s="1">
        <v>1939010</v>
      </c>
    </row>
    <row r="61" spans="1:14" x14ac:dyDescent="0.25">
      <c r="A61" t="s">
        <v>6</v>
      </c>
      <c r="B61">
        <v>0</v>
      </c>
      <c r="C61" s="1">
        <v>147630.71</v>
      </c>
      <c r="D61" s="1">
        <v>147630.71</v>
      </c>
      <c r="N61" s="1">
        <v>295261.42</v>
      </c>
    </row>
    <row r="62" spans="1:14" x14ac:dyDescent="0.25">
      <c r="A62" t="s">
        <v>75</v>
      </c>
      <c r="B62" s="1">
        <v>2941145.25</v>
      </c>
      <c r="C62" s="1">
        <v>850760.64</v>
      </c>
      <c r="D62" s="1">
        <v>869414.97</v>
      </c>
      <c r="N62" s="1">
        <v>4661320.8600000003</v>
      </c>
    </row>
    <row r="63" spans="1:14" x14ac:dyDescent="0.25">
      <c r="A63" t="s">
        <v>1</v>
      </c>
      <c r="B63" s="1">
        <v>2941145.25</v>
      </c>
      <c r="C63" s="1">
        <v>850760.64</v>
      </c>
      <c r="D63" s="1">
        <v>869414.97</v>
      </c>
      <c r="N63" s="1">
        <v>4661320.8600000003</v>
      </c>
    </row>
    <row r="64" spans="1:14" x14ac:dyDescent="0.25">
      <c r="A64" t="s">
        <v>2</v>
      </c>
      <c r="B64" s="1">
        <v>2114270.25</v>
      </c>
      <c r="C64" s="1">
        <v>22000</v>
      </c>
      <c r="D64" s="1">
        <v>22539.97</v>
      </c>
      <c r="N64" s="1">
        <v>2158810.2200000002</v>
      </c>
    </row>
    <row r="65" spans="1:14" x14ac:dyDescent="0.25">
      <c r="A65" t="s">
        <v>3</v>
      </c>
      <c r="B65" s="1">
        <v>1028422.4</v>
      </c>
      <c r="C65" s="1">
        <v>22000</v>
      </c>
      <c r="D65" s="1">
        <v>22000</v>
      </c>
      <c r="N65" s="1">
        <v>1072422.3999999999</v>
      </c>
    </row>
    <row r="66" spans="1:14" x14ac:dyDescent="0.25">
      <c r="A66" t="s">
        <v>6</v>
      </c>
      <c r="B66" s="1">
        <v>1085847.8500000001</v>
      </c>
      <c r="C66">
        <v>0</v>
      </c>
      <c r="D66">
        <v>539.97</v>
      </c>
      <c r="N66" s="1">
        <v>1086387.82</v>
      </c>
    </row>
    <row r="67" spans="1:14" x14ac:dyDescent="0.25">
      <c r="A67" t="s">
        <v>17</v>
      </c>
      <c r="B67">
        <v>0</v>
      </c>
      <c r="C67" s="1">
        <v>1885.64</v>
      </c>
      <c r="D67">
        <v>0</v>
      </c>
      <c r="N67" s="1">
        <v>1885.64</v>
      </c>
    </row>
    <row r="68" spans="1:14" x14ac:dyDescent="0.25">
      <c r="A68" t="s">
        <v>25</v>
      </c>
      <c r="B68">
        <v>0</v>
      </c>
      <c r="C68" s="1">
        <v>1885.64</v>
      </c>
      <c r="D68">
        <v>0</v>
      </c>
      <c r="N68" s="1">
        <v>1885.64</v>
      </c>
    </row>
    <row r="69" spans="1:14" x14ac:dyDescent="0.25">
      <c r="A69" t="s">
        <v>26</v>
      </c>
      <c r="B69" s="1">
        <v>826875</v>
      </c>
      <c r="C69" s="1">
        <v>826875</v>
      </c>
      <c r="D69" s="1">
        <v>846875</v>
      </c>
      <c r="N69" s="1">
        <v>2500625</v>
      </c>
    </row>
    <row r="70" spans="1:14" x14ac:dyDescent="0.25">
      <c r="A70" t="s">
        <v>27</v>
      </c>
      <c r="B70" s="1">
        <v>826875</v>
      </c>
      <c r="C70" s="1">
        <v>826875</v>
      </c>
      <c r="D70" s="1">
        <v>846875</v>
      </c>
      <c r="N70" s="1">
        <v>2500625</v>
      </c>
    </row>
    <row r="71" spans="1:14" x14ac:dyDescent="0.25">
      <c r="A71" t="s">
        <v>81</v>
      </c>
      <c r="B71" s="1">
        <v>2544172.92</v>
      </c>
      <c r="C71" s="1">
        <v>3580523.19</v>
      </c>
      <c r="D71" s="1">
        <v>2737054.19</v>
      </c>
      <c r="N71" s="1">
        <v>8861750.3000000007</v>
      </c>
    </row>
    <row r="72" spans="1:14" x14ac:dyDescent="0.25">
      <c r="A72" t="s">
        <v>75</v>
      </c>
      <c r="B72" s="1">
        <v>2544172.92</v>
      </c>
      <c r="C72" s="1">
        <v>3580523.19</v>
      </c>
      <c r="D72" s="1">
        <v>2737054.19</v>
      </c>
      <c r="N72" s="1">
        <v>8861750.3000000007</v>
      </c>
    </row>
    <row r="73" spans="1:14" x14ac:dyDescent="0.25">
      <c r="A73" t="s">
        <v>68</v>
      </c>
      <c r="B73" s="1">
        <v>2544172.92</v>
      </c>
      <c r="C73" s="1">
        <v>3580523.19</v>
      </c>
      <c r="D73" s="1">
        <v>2737054.19</v>
      </c>
      <c r="N73" s="1">
        <v>8861750.3000000007</v>
      </c>
    </row>
    <row r="74" spans="1:14" x14ac:dyDescent="0.25">
      <c r="A74" t="s">
        <v>40</v>
      </c>
      <c r="B74" s="1">
        <v>2544172.92</v>
      </c>
      <c r="C74" s="1">
        <v>3580523.19</v>
      </c>
      <c r="D74" s="1">
        <v>2737054.19</v>
      </c>
      <c r="N74" s="1">
        <v>8861750.3000000007</v>
      </c>
    </row>
    <row r="75" spans="1:14" x14ac:dyDescent="0.25">
      <c r="A75" t="s">
        <v>41</v>
      </c>
      <c r="B75" s="1">
        <v>2544172.92</v>
      </c>
      <c r="C75" s="1">
        <v>3580523.19</v>
      </c>
      <c r="D75" s="1">
        <v>2737054.19</v>
      </c>
      <c r="N75" s="1">
        <v>8861750.3000000007</v>
      </c>
    </row>
    <row r="76" spans="1:14" x14ac:dyDescent="0.25">
      <c r="A76" t="s">
        <v>82</v>
      </c>
      <c r="B76" s="1">
        <v>107467.5</v>
      </c>
      <c r="C76" s="1">
        <v>178467.5</v>
      </c>
      <c r="D76" s="1">
        <v>724134.17</v>
      </c>
      <c r="N76" s="1">
        <v>1010069.17</v>
      </c>
    </row>
    <row r="77" spans="1:14" x14ac:dyDescent="0.25">
      <c r="A77" t="s">
        <v>75</v>
      </c>
      <c r="B77" s="1">
        <v>107467.5</v>
      </c>
      <c r="C77" s="1">
        <v>178467.5</v>
      </c>
      <c r="D77" s="1">
        <v>724134.17</v>
      </c>
      <c r="N77" s="1">
        <v>1010069.17</v>
      </c>
    </row>
    <row r="78" spans="1:14" x14ac:dyDescent="0.25">
      <c r="A78" t="s">
        <v>1</v>
      </c>
      <c r="B78" s="1">
        <v>107467.5</v>
      </c>
      <c r="C78" s="1">
        <v>178467.5</v>
      </c>
      <c r="D78" s="1">
        <v>724134.17</v>
      </c>
      <c r="N78" s="1">
        <v>1010069.17</v>
      </c>
    </row>
    <row r="79" spans="1:14" x14ac:dyDescent="0.25">
      <c r="A79" t="s">
        <v>26</v>
      </c>
      <c r="B79" s="1">
        <v>107467.5</v>
      </c>
      <c r="C79" s="1">
        <v>178467.5</v>
      </c>
      <c r="D79" s="1">
        <v>724134.17</v>
      </c>
      <c r="N79" s="1">
        <v>1010069.17</v>
      </c>
    </row>
    <row r="80" spans="1:14" x14ac:dyDescent="0.25">
      <c r="A80" t="s">
        <v>27</v>
      </c>
      <c r="B80" s="1">
        <v>107467.5</v>
      </c>
      <c r="C80" s="1">
        <v>178467.5</v>
      </c>
      <c r="D80" s="1">
        <v>724134.17</v>
      </c>
      <c r="N80" s="1">
        <v>1010069.17</v>
      </c>
    </row>
    <row r="81" spans="1:14" x14ac:dyDescent="0.25">
      <c r="A81" t="s">
        <v>83</v>
      </c>
      <c r="B81">
        <v>0</v>
      </c>
      <c r="C81">
        <v>0</v>
      </c>
      <c r="D81">
        <v>0</v>
      </c>
      <c r="N81">
        <v>0</v>
      </c>
    </row>
    <row r="82" spans="1:14" x14ac:dyDescent="0.25">
      <c r="A82" t="s">
        <v>75</v>
      </c>
      <c r="B82">
        <v>0</v>
      </c>
      <c r="C82">
        <v>0</v>
      </c>
      <c r="D82">
        <v>0</v>
      </c>
      <c r="N82">
        <v>0</v>
      </c>
    </row>
    <row r="83" spans="1:14" x14ac:dyDescent="0.25">
      <c r="A83" t="s">
        <v>1</v>
      </c>
      <c r="B83">
        <v>0</v>
      </c>
      <c r="C83">
        <v>0</v>
      </c>
      <c r="D83">
        <v>0</v>
      </c>
      <c r="N83">
        <v>0</v>
      </c>
    </row>
    <row r="84" spans="1:14" x14ac:dyDescent="0.25">
      <c r="A84" t="s">
        <v>26</v>
      </c>
      <c r="B84">
        <v>0</v>
      </c>
      <c r="C84">
        <v>0</v>
      </c>
      <c r="D84">
        <v>0</v>
      </c>
      <c r="N84">
        <v>0</v>
      </c>
    </row>
    <row r="85" spans="1:14" x14ac:dyDescent="0.25">
      <c r="A85" t="s">
        <v>28</v>
      </c>
      <c r="B85">
        <v>0</v>
      </c>
      <c r="C85">
        <v>0</v>
      </c>
      <c r="D85">
        <v>0</v>
      </c>
      <c r="N85">
        <v>0</v>
      </c>
    </row>
    <row r="86" spans="1:14" x14ac:dyDescent="0.25">
      <c r="A86" t="s">
        <v>68</v>
      </c>
      <c r="B86">
        <v>0</v>
      </c>
      <c r="C86">
        <v>0</v>
      </c>
      <c r="D86">
        <v>0</v>
      </c>
      <c r="N86">
        <v>0</v>
      </c>
    </row>
    <row r="87" spans="1:14" x14ac:dyDescent="0.25">
      <c r="A87" t="s">
        <v>38</v>
      </c>
      <c r="B87">
        <v>0</v>
      </c>
      <c r="C87">
        <v>0</v>
      </c>
      <c r="D87">
        <v>0</v>
      </c>
      <c r="N87">
        <v>0</v>
      </c>
    </row>
    <row r="88" spans="1:14" x14ac:dyDescent="0.25">
      <c r="A88" t="s">
        <v>39</v>
      </c>
      <c r="B88">
        <v>0</v>
      </c>
      <c r="C88">
        <v>0</v>
      </c>
      <c r="D88">
        <v>0</v>
      </c>
      <c r="N88">
        <v>0</v>
      </c>
    </row>
    <row r="89" spans="1:14" x14ac:dyDescent="0.25">
      <c r="A89" t="s">
        <v>0</v>
      </c>
      <c r="B89" s="1">
        <v>85260018.560000002</v>
      </c>
      <c r="C89" s="1">
        <v>63928321.240000002</v>
      </c>
      <c r="D89" s="1">
        <v>127218041.18000001</v>
      </c>
      <c r="N89" s="1">
        <v>276406380.98000002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2022-02-25T12:56:54Z</cp:lastPrinted>
  <dcterms:created xsi:type="dcterms:W3CDTF">2021-12-10T14:37:11Z</dcterms:created>
  <dcterms:modified xsi:type="dcterms:W3CDTF">2022-04-20T18:37:37Z</dcterms:modified>
</cp:coreProperties>
</file>